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 activeTab="1"/>
  </bookViews>
  <sheets>
    <sheet name="PREVENTIVO 2018 (2)" sheetId="3" r:id="rId1"/>
    <sheet name="PREVENTIVO 2018" sheetId="1" r:id="rId2"/>
    <sheet name="Foglio1" sheetId="2" r:id="rId3"/>
  </sheets>
  <definedNames>
    <definedName name="_xlnm.Print_Area" localSheetId="1">'PREVENTIVO 2018'!$B$1:$E$184</definedName>
    <definedName name="_xlnm.Print_Area" localSheetId="0">'PREVENTIVO 2018 (2)'!$B$1:$D$182</definedName>
    <definedName name="_xlnm.Print_Titles" localSheetId="1">'PREVENTIVO 2018'!$2:$2</definedName>
    <definedName name="_xlnm.Print_Titles" localSheetId="0">'PREVENTIVO 2018 (2)'!$2:$2</definedName>
  </definedNames>
  <calcPr calcId="125725"/>
</workbook>
</file>

<file path=xl/calcChain.xml><?xml version="1.0" encoding="utf-8"?>
<calcChain xmlns="http://schemas.openxmlformats.org/spreadsheetml/2006/main">
  <c r="C78" i="1"/>
  <c r="C125"/>
  <c r="C14"/>
  <c r="E141" i="3"/>
  <c r="E151"/>
  <c r="E63"/>
  <c r="E123"/>
  <c r="E76"/>
  <c r="E35"/>
  <c r="E31"/>
  <c r="E7"/>
  <c r="E8"/>
  <c r="E9"/>
  <c r="E10"/>
  <c r="E11"/>
  <c r="E12"/>
  <c r="E6"/>
  <c r="D171"/>
  <c r="C171"/>
  <c r="D166"/>
  <c r="C166"/>
  <c r="D161"/>
  <c r="C161"/>
  <c r="D151"/>
  <c r="C151"/>
  <c r="D141"/>
  <c r="C141"/>
  <c r="D123"/>
  <c r="C123"/>
  <c r="D93"/>
  <c r="C93"/>
  <c r="D83"/>
  <c r="C83"/>
  <c r="D76"/>
  <c r="C76"/>
  <c r="D69"/>
  <c r="D63"/>
  <c r="C63"/>
  <c r="D31"/>
  <c r="C31"/>
  <c r="D14"/>
  <c r="C14"/>
  <c r="E65" i="1"/>
  <c r="E126" s="1"/>
  <c r="E31"/>
  <c r="E14"/>
  <c r="E32" s="1"/>
  <c r="E125"/>
  <c r="E95"/>
  <c r="D126"/>
  <c r="D125"/>
  <c r="C85"/>
  <c r="E173"/>
  <c r="D173"/>
  <c r="E168"/>
  <c r="D168"/>
  <c r="D174" s="1"/>
  <c r="E163"/>
  <c r="D163"/>
  <c r="E153"/>
  <c r="D153"/>
  <c r="C153"/>
  <c r="E143"/>
  <c r="D143"/>
  <c r="C143"/>
  <c r="C155" s="1"/>
  <c r="D95"/>
  <c r="C95"/>
  <c r="E85"/>
  <c r="D85"/>
  <c r="E78"/>
  <c r="D78"/>
  <c r="E71"/>
  <c r="D65"/>
  <c r="C65"/>
  <c r="D31"/>
  <c r="C31"/>
  <c r="D14"/>
  <c r="C126" l="1"/>
  <c r="E153" i="3"/>
  <c r="E124"/>
  <c r="E14"/>
  <c r="E32" s="1"/>
  <c r="C32"/>
  <c r="D153"/>
  <c r="D32"/>
  <c r="C153"/>
  <c r="C124"/>
  <c r="C126" s="1"/>
  <c r="D124"/>
  <c r="D172"/>
  <c r="C172"/>
  <c r="E128" i="1"/>
  <c r="C32"/>
  <c r="D155"/>
  <c r="D32"/>
  <c r="E155"/>
  <c r="E174"/>
  <c r="E126" i="3" l="1"/>
  <c r="E173" s="1"/>
  <c r="E181" s="1"/>
  <c r="D126"/>
  <c r="D173" s="1"/>
  <c r="D181" s="1"/>
  <c r="C173"/>
  <c r="C181" s="1"/>
  <c r="E175" i="1"/>
  <c r="E183" s="1"/>
  <c r="C128"/>
  <c r="C175" s="1"/>
  <c r="C183" s="1"/>
  <c r="D128"/>
  <c r="D175" s="1"/>
  <c r="D183" s="1"/>
</calcChain>
</file>

<file path=xl/sharedStrings.xml><?xml version="1.0" encoding="utf-8"?>
<sst xmlns="http://schemas.openxmlformats.org/spreadsheetml/2006/main" count="369" uniqueCount="188">
  <si>
    <t>CONTO ECONOMICO</t>
  </si>
  <si>
    <t>A) VALORE DELLA PRODUZIONE</t>
  </si>
  <si>
    <t>1)  RICAVI</t>
  </si>
  <si>
    <t xml:space="preserve">   a) DELLE VENDITE E DELLE PRESTAZIONI</t>
  </si>
  <si>
    <t xml:space="preserve">      1- Ricavi vendita contanti</t>
  </si>
  <si>
    <t xml:space="preserve">      2- Ricavi vendita assistenza S.N.</t>
  </si>
  <si>
    <t xml:space="preserve">      3- Ricavi vendita Comune </t>
  </si>
  <si>
    <t xml:space="preserve">      4- Ricavi vendita  diversi</t>
  </si>
  <si>
    <t xml:space="preserve">      5- Ricavi prestazioni servizi</t>
  </si>
  <si>
    <t xml:space="preserve">      6- Ricavi prestazioni servizi ASL</t>
  </si>
  <si>
    <t xml:space="preserve">   b) RIC.DA COPERTURA COSTI SOCIALI</t>
  </si>
  <si>
    <t>TOTALE RICAVI DELLE VENDITE (A1)</t>
  </si>
  <si>
    <t>2) VARIAZ.DELLE RIMANENZE DI PRODOTTI</t>
  </si>
  <si>
    <t xml:space="preserve">    IN CORSO DI LAVORAZIONE E FINITI</t>
  </si>
  <si>
    <t>3) VARIAZ.DEI LAVORI IN CORSO SU ORDIN.</t>
  </si>
  <si>
    <t>4) INCREM.DI IMMOBILIZZ.PER LAVORI INTERNI</t>
  </si>
  <si>
    <t>5) ALTRI RICAVI E PROVENTI CON SEPARATA INDIC.</t>
  </si>
  <si>
    <t xml:space="preserve">    DEI CONTRIB. C/ ES.</t>
  </si>
  <si>
    <t xml:space="preserve">   a) DIVERSI</t>
  </si>
  <si>
    <t xml:space="preserve">      1- rimb.assoc.INDE</t>
  </si>
  <si>
    <t xml:space="preserve">      2- proventi diversi</t>
  </si>
  <si>
    <t xml:space="preserve">      3- fitti attivi</t>
  </si>
  <si>
    <t xml:space="preserve">      4- utilizzo f.do svalutazione magazzino</t>
  </si>
  <si>
    <t xml:space="preserve">      5- premi su acquisti</t>
  </si>
  <si>
    <t xml:space="preserve">      6- merce in sconto su acuisti</t>
  </si>
  <si>
    <t xml:space="preserve">   b) CORRISPETTIVI</t>
  </si>
  <si>
    <t xml:space="preserve">   c) CONTRIBUTI CONTO ESERCIZIO </t>
  </si>
  <si>
    <t>TOTALE ALTRI RICAVI E PROVENTI (A5)</t>
  </si>
  <si>
    <t>TOTALE  A</t>
  </si>
  <si>
    <t>B) COSTI DELLA PRODUZIONE</t>
  </si>
  <si>
    <t xml:space="preserve">6) PER MATERIE PRIME, SUSSIDIARIE, DI CONSUMO E </t>
  </si>
  <si>
    <t xml:space="preserve">    DI MERCI</t>
  </si>
  <si>
    <t xml:space="preserve">    - acquisto immobilizzazioni amm.bili nell'anno</t>
  </si>
  <si>
    <t>7) PER SERVIZI</t>
  </si>
  <si>
    <t xml:space="preserve">   - manutenzioni e  riparazioni</t>
  </si>
  <si>
    <t xml:space="preserve">   - consulenza fiscale e legale</t>
  </si>
  <si>
    <t xml:space="preserve">   - pulizia locali</t>
  </si>
  <si>
    <t xml:space="preserve">   - postali</t>
  </si>
  <si>
    <t xml:space="preserve">   - telefoniche</t>
  </si>
  <si>
    <t xml:space="preserve">   - spese condominiali</t>
  </si>
  <si>
    <t xml:space="preserve">   - spese riscaldamento</t>
  </si>
  <si>
    <t xml:space="preserve">   - assicurazioni</t>
  </si>
  <si>
    <t xml:space="preserve">   - acqua</t>
  </si>
  <si>
    <t xml:space="preserve">   - energia elettrica</t>
  </si>
  <si>
    <t xml:space="preserve">   - spese pubblicità</t>
  </si>
  <si>
    <t xml:space="preserve">   - spese informazione-educazione sanitaria</t>
  </si>
  <si>
    <t xml:space="preserve">   - assistenza software</t>
  </si>
  <si>
    <t xml:space="preserve">   - canoni linea adsl</t>
  </si>
  <si>
    <t xml:space="preserve">    - spese aggiornamento prof.le</t>
  </si>
  <si>
    <t xml:space="preserve">    - spese trasferte</t>
  </si>
  <si>
    <t xml:space="preserve">    - commissioni bonifici</t>
  </si>
  <si>
    <t xml:space="preserve">    - commissioni carte credito</t>
  </si>
  <si>
    <t xml:space="preserve">    - rit. Inps CDA</t>
  </si>
  <si>
    <t xml:space="preserve">    - canoni noleggio impianto telefonico</t>
  </si>
  <si>
    <t xml:space="preserve">    - indennità consiglio amm.</t>
  </si>
  <si>
    <t xml:space="preserve">    - indennità revisore unico</t>
  </si>
  <si>
    <t xml:space="preserve">    - spese vigilanza</t>
  </si>
  <si>
    <t xml:space="preserve">    - adeguamento normativo trasparenza e anticorr.</t>
  </si>
  <si>
    <t>TOTALE COSTI PER SERVIZI (B7)</t>
  </si>
  <si>
    <t>8) PER GODIMENTO BENI DI TERZI</t>
  </si>
  <si>
    <t xml:space="preserve">   - affitto locali</t>
  </si>
  <si>
    <t xml:space="preserve">   - canoni leasing</t>
  </si>
  <si>
    <t xml:space="preserve">   - interessi passivi canoni leasing</t>
  </si>
  <si>
    <t xml:space="preserve">   - spese leasing</t>
  </si>
  <si>
    <t>TOTALE COSTI GODIMENTO BENI TERZI ( B8)</t>
  </si>
  <si>
    <t>9) PER IL PERSONALE:</t>
  </si>
  <si>
    <t xml:space="preserve">  a) STIPENDI E SALARI</t>
  </si>
  <si>
    <t xml:space="preserve">  b) ONERI SOCIALI</t>
  </si>
  <si>
    <t xml:space="preserve">  c) T.F.R.</t>
  </si>
  <si>
    <t xml:space="preserve">  d) TRATTAMENTO DI QUIESCENZA</t>
  </si>
  <si>
    <t xml:space="preserve">  e) ALTRI COSTI</t>
  </si>
  <si>
    <t>TOTALE COSTI PER IL PERSONALE ( B9)</t>
  </si>
  <si>
    <t>10) AMMORTAMENTI E SVALUTAZIONI</t>
  </si>
  <si>
    <t xml:space="preserve">  a) AMM.TI IMMOB.IMMATERIALI</t>
  </si>
  <si>
    <t xml:space="preserve">    1- amm.to concessioni licenze marchi ecc.</t>
  </si>
  <si>
    <t xml:space="preserve">    2- amm.to spese imbiancatura</t>
  </si>
  <si>
    <t xml:space="preserve">    3- amm.to spese pluriennali sp.condominiali</t>
  </si>
  <si>
    <t xml:space="preserve">   4- amm.to software</t>
  </si>
  <si>
    <t>TOTALE AMM.TI IMMOB. IMMAT. (B10-A)</t>
  </si>
  <si>
    <t xml:space="preserve">  b) AMM.TI IMMOBIL.MATERIALI</t>
  </si>
  <si>
    <t xml:space="preserve">    1- amm.to immobile ufficio</t>
  </si>
  <si>
    <t xml:space="preserve">    2- amm.to immobile negozio</t>
  </si>
  <si>
    <t xml:space="preserve">    2- amm.to mobili e attrezzi</t>
  </si>
  <si>
    <t xml:space="preserve">    3- amm.to macchine ufficio </t>
  </si>
  <si>
    <t xml:space="preserve">    4- amm.to beni amm.bili nell'anno</t>
  </si>
  <si>
    <t xml:space="preserve">    5- amm.ti sistemi telefonici</t>
  </si>
  <si>
    <t xml:space="preserve">    6- amm.to impianto d'allarme</t>
  </si>
  <si>
    <t xml:space="preserve">    7- amm.to impianti e macchinari</t>
  </si>
  <si>
    <t>TOTALE AMM.TO IMMOB. MAT. (B10-B)</t>
  </si>
  <si>
    <t xml:space="preserve">  c) ALTRE SVALUTAZIONI</t>
  </si>
  <si>
    <t xml:space="preserve">  d) SVALUTAZ.DEI CREDITI COMPRESI</t>
  </si>
  <si>
    <t xml:space="preserve">      NELL'ATTIVO CIRCOL.E DELLE DISPONIB.LIQUIDE</t>
  </si>
  <si>
    <t xml:space="preserve">11) VARIAZIONE DELLE RIMAN.DI MATERIE PRIME, DI </t>
  </si>
  <si>
    <t xml:space="preserve">     CONSUMO, SUDSSIDIARIE E MERCI</t>
  </si>
  <si>
    <t>12) ACCANTONAMENTO PER RISCHI</t>
  </si>
  <si>
    <t>13) ALTRI ACCANTONAMENTI</t>
  </si>
  <si>
    <t xml:space="preserve">     1 - svalutazione magazzino</t>
  </si>
  <si>
    <t>14) ONERI DIVERSI DI GESTIONE:</t>
  </si>
  <si>
    <t xml:space="preserve">    - tassa rifiuti solidi</t>
  </si>
  <si>
    <t xml:space="preserve">    - tasse vidimaz. Libri</t>
  </si>
  <si>
    <t xml:space="preserve">    - tasse pesi-utif-frigo</t>
  </si>
  <si>
    <t xml:space="preserve">    - quote associative</t>
  </si>
  <si>
    <t xml:space="preserve">    - cancelleria</t>
  </si>
  <si>
    <t xml:space="preserve">    - sanzioni tributarie e amministrative</t>
  </si>
  <si>
    <t xml:space="preserve">    - valori bollati</t>
  </si>
  <si>
    <t xml:space="preserve">    - spese diverse</t>
  </si>
  <si>
    <t xml:space="preserve">    - imposta di registro</t>
  </si>
  <si>
    <t xml:space="preserve">    - riviste informazione sanitaria</t>
  </si>
  <si>
    <t xml:space="preserve">    - diritto camerale</t>
  </si>
  <si>
    <t xml:space="preserve">    - spese tenuta sito</t>
  </si>
  <si>
    <t xml:space="preserve">    - spese assistenza siss</t>
  </si>
  <si>
    <t xml:space="preserve">    - spese aggiornamento DVR</t>
  </si>
  <si>
    <t>TOTALE ONERI DIVERSI DI GESTIONE (B14)</t>
  </si>
  <si>
    <t>TOTALE B</t>
  </si>
  <si>
    <t>DIFFERENZA TRA VALORE E COSTI</t>
  </si>
  <si>
    <t>DELLA PRODUZIONE (A-B)</t>
  </si>
  <si>
    <t>C) PROVENTI E ONERI FINANZIARI</t>
  </si>
  <si>
    <t xml:space="preserve"> 15) PROVENTI DA PARTECIPAZIONI IN SOC.</t>
  </si>
  <si>
    <t xml:space="preserve">      CONTROLLATE E COLLEGATE</t>
  </si>
  <si>
    <t>16)  ALTRI PROVENTI FINANZIARI</t>
  </si>
  <si>
    <t xml:space="preserve">    a) DA CREDITI ISCRITTI NELLE IMMOB. V/</t>
  </si>
  <si>
    <t xml:space="preserve">        IMPR.CONTROLLATE COLLEGATE ENTI</t>
  </si>
  <si>
    <t xml:space="preserve">        PUBBLICI, ALTRE</t>
  </si>
  <si>
    <t xml:space="preserve">    b) DA TITOLI ISCRITTI NELLE IMMOBIL.CHE</t>
  </si>
  <si>
    <t xml:space="preserve">        NON COSTITUISCONO PARTECIPAZIONI</t>
  </si>
  <si>
    <t xml:space="preserve">    c) DA TITOLI ISCRITTI NELL'ATTIVO CIRCOL,</t>
  </si>
  <si>
    <t xml:space="preserve">        CHE NON COSTITUISCONO PARTECIP.</t>
  </si>
  <si>
    <t xml:space="preserve">    d) PROVENTI DIVERSI DAI PRECEDENTI</t>
  </si>
  <si>
    <t xml:space="preserve">      4- ALTRI - interessi att. C/C</t>
  </si>
  <si>
    <t>TOTALE ALTRI PROVENTI FINANZIARI (C16)</t>
  </si>
  <si>
    <t xml:space="preserve"> 17) INTERESSI ED ALTRI ONERI FINANZIARI</t>
  </si>
  <si>
    <t xml:space="preserve">      d) ALTRI</t>
  </si>
  <si>
    <t xml:space="preserve">      - interessi passivi mutuo</t>
  </si>
  <si>
    <t xml:space="preserve">      - spese istruttoria mutuo</t>
  </si>
  <si>
    <t xml:space="preserve">      - oneri d'imposta mutuo</t>
  </si>
  <si>
    <t xml:space="preserve">      - oneri bancari</t>
  </si>
  <si>
    <t xml:space="preserve">      - interessi passivi</t>
  </si>
  <si>
    <t xml:space="preserve">      - interessi  su debiti tributari</t>
  </si>
  <si>
    <t xml:space="preserve">      - imposte su titoli</t>
  </si>
  <si>
    <t>TOT.INTERESSI ED ALTRI ONERI FINANZIARI (C17)</t>
  </si>
  <si>
    <t>17bis) UTILI E PERDITE SU CAMBI</t>
  </si>
  <si>
    <t>TOTALE  15 + 16 - 17 - 17 bis</t>
  </si>
  <si>
    <t xml:space="preserve">D) RETTIFICHE DI VALORE DI </t>
  </si>
  <si>
    <t xml:space="preserve">     ATTIVITA' FINANZIARIE</t>
  </si>
  <si>
    <t xml:space="preserve">  18) RIVALUTAZIONI</t>
  </si>
  <si>
    <t xml:space="preserve">     - plusvalenza su titoli</t>
  </si>
  <si>
    <t xml:space="preserve">     - plusvalenze cessione immobilizzazioni materiali</t>
  </si>
  <si>
    <t xml:space="preserve">  19) SVALUTAZIONI</t>
  </si>
  <si>
    <t xml:space="preserve">     - minusvalenze su titoli</t>
  </si>
  <si>
    <t>TOTALE 18-19</t>
  </si>
  <si>
    <t>E) PROVENTI ED ONERI STRAORD.</t>
  </si>
  <si>
    <t xml:space="preserve">   20) Proventi</t>
  </si>
  <si>
    <t xml:space="preserve">     - sopravvenienze attive</t>
  </si>
  <si>
    <t xml:space="preserve">     - arrotondamento euro</t>
  </si>
  <si>
    <t>TOTALE PROVENTI STRAORDINARI (E20)</t>
  </si>
  <si>
    <t xml:space="preserve">   21) Oneri</t>
  </si>
  <si>
    <t xml:space="preserve">      - sopravvenienze passive</t>
  </si>
  <si>
    <t xml:space="preserve">      - arrotondamenti euro</t>
  </si>
  <si>
    <t xml:space="preserve">      - insussistenza passiva</t>
  </si>
  <si>
    <t>TOTALE ONERI STRAORDINARI (E21)</t>
  </si>
  <si>
    <t>TOTALE PARTITE STRAORDINARIE (20-21)</t>
  </si>
  <si>
    <t>RISULTATO PRIMA DELLE IMPOSTE</t>
  </si>
  <si>
    <t>( A-B+-C+-D+-E)</t>
  </si>
  <si>
    <t xml:space="preserve">   22) Imposte sul reddito dell'esercizio</t>
  </si>
  <si>
    <t xml:space="preserve">       A) IMPOSTE CORRENTI</t>
  </si>
  <si>
    <t xml:space="preserve">       - IRES</t>
  </si>
  <si>
    <t xml:space="preserve">       - IRAP</t>
  </si>
  <si>
    <t xml:space="preserve">      B) IMPOSTE DIFFERITE</t>
  </si>
  <si>
    <t xml:space="preserve">      C) IMPOSTE ANTICIPATE</t>
  </si>
  <si>
    <t>23) (UTILE) PERDITA  ESERCIZIO</t>
  </si>
  <si>
    <t xml:space="preserve">Approvato con delibera n.  16  del 11/10/2016  </t>
  </si>
  <si>
    <t>CONSUNTIVO 2016</t>
  </si>
  <si>
    <t xml:space="preserve">      7- sopravvenienze attive</t>
  </si>
  <si>
    <t xml:space="preserve">  -  spese tenuta pos</t>
  </si>
  <si>
    <t xml:space="preserve">    - spese asso farma per distacchi sindacali</t>
  </si>
  <si>
    <t xml:space="preserve">    - sopravvenienze e insussistenze passive</t>
  </si>
  <si>
    <t xml:space="preserve">    - spese e tasse cciaa</t>
  </si>
  <si>
    <t xml:space="preserve">    - imposta di bollo</t>
  </si>
  <si>
    <t xml:space="preserve">    - ICI/IMU</t>
  </si>
  <si>
    <t xml:space="preserve">    - tassa regionale e comunale</t>
  </si>
  <si>
    <t xml:space="preserve">     - da  negoziazione titoli</t>
  </si>
  <si>
    <t>DATI AL 31/08/2017</t>
  </si>
  <si>
    <t xml:space="preserve">      7- ricavi asl E30 E40 e cup</t>
  </si>
  <si>
    <t xml:space="preserve">   - spese acq. Shopper</t>
  </si>
  <si>
    <t xml:space="preserve">    - spese indeducibili</t>
  </si>
  <si>
    <t>PREVENTIVO 2018</t>
  </si>
  <si>
    <t>Approvato con delibera n.  15 del 12/10/2017</t>
  </si>
  <si>
    <t xml:space="preserve">      6- merce in sconto su acquisti</t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</si>
</sst>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18">
    <font>
      <sz val="10"/>
      <name val="Arial"/>
    </font>
    <font>
      <sz val="10"/>
      <name val="Arial"/>
      <family val="2"/>
    </font>
    <font>
      <b/>
      <i/>
      <sz val="14"/>
      <color indexed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2"/>
      <color indexed="12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i/>
      <sz val="9"/>
      <name val="Arial"/>
      <family val="2"/>
    </font>
    <font>
      <b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4" fillId="0" borderId="1" xfId="0" applyFont="1" applyBorder="1"/>
    <xf numFmtId="0" fontId="0" fillId="0" borderId="1" xfId="0" applyBorder="1"/>
    <xf numFmtId="43" fontId="0" fillId="0" borderId="1" xfId="0" applyNumberFormat="1" applyBorder="1"/>
    <xf numFmtId="43" fontId="0" fillId="0" borderId="1" xfId="1" applyFont="1" applyBorder="1"/>
    <xf numFmtId="43" fontId="1" fillId="0" borderId="1" xfId="1" applyFont="1" applyBorder="1"/>
    <xf numFmtId="43" fontId="1" fillId="0" borderId="1" xfId="1" applyBorder="1"/>
    <xf numFmtId="0" fontId="6" fillId="0" borderId="1" xfId="0" applyFont="1" applyBorder="1" applyAlignment="1">
      <alignment horizontal="right"/>
    </xf>
    <xf numFmtId="43" fontId="6" fillId="0" borderId="1" xfId="1" applyFont="1" applyBorder="1" applyAlignment="1">
      <alignment horizontal="right"/>
    </xf>
    <xf numFmtId="43" fontId="4" fillId="0" borderId="1" xfId="1" applyFont="1" applyBorder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43" fontId="5" fillId="0" borderId="1" xfId="1" applyFont="1" applyBorder="1"/>
    <xf numFmtId="43" fontId="7" fillId="0" borderId="1" xfId="1" applyFont="1" applyBorder="1"/>
    <xf numFmtId="43" fontId="9" fillId="0" borderId="1" xfId="1" applyFont="1" applyBorder="1"/>
    <xf numFmtId="43" fontId="10" fillId="0" borderId="1" xfId="1" applyNumberFormat="1" applyFont="1" applyBorder="1"/>
    <xf numFmtId="43" fontId="10" fillId="0" borderId="1" xfId="1" applyFont="1" applyBorder="1"/>
    <xf numFmtId="43" fontId="1" fillId="0" borderId="1" xfId="1" applyNumberFormat="1" applyBorder="1"/>
    <xf numFmtId="2" fontId="0" fillId="0" borderId="1" xfId="0" applyNumberFormat="1" applyBorder="1"/>
    <xf numFmtId="43" fontId="6" fillId="0" borderId="1" xfId="0" applyNumberFormat="1" applyFont="1" applyBorder="1" applyAlignment="1">
      <alignment horizontal="right"/>
    </xf>
    <xf numFmtId="43" fontId="6" fillId="0" borderId="1" xfId="1" applyFont="1" applyBorder="1"/>
    <xf numFmtId="43" fontId="0" fillId="0" borderId="1" xfId="1" applyNumberFormat="1" applyFont="1" applyBorder="1"/>
    <xf numFmtId="43" fontId="7" fillId="0" borderId="1" xfId="1" applyNumberFormat="1" applyFont="1" applyBorder="1"/>
    <xf numFmtId="43" fontId="6" fillId="0" borderId="1" xfId="1" applyNumberFormat="1" applyFont="1" applyBorder="1" applyAlignment="1">
      <alignment horizontal="right"/>
    </xf>
    <xf numFmtId="164" fontId="4" fillId="0" borderId="1" xfId="2" applyNumberFormat="1" applyFont="1" applyBorder="1"/>
    <xf numFmtId="43" fontId="12" fillId="0" borderId="1" xfId="0" applyNumberFormat="1" applyFont="1" applyBorder="1"/>
    <xf numFmtId="43" fontId="4" fillId="0" borderId="1" xfId="0" applyNumberFormat="1" applyFont="1" applyBorder="1"/>
    <xf numFmtId="0" fontId="8" fillId="0" borderId="1" xfId="0" applyFont="1" applyBorder="1"/>
    <xf numFmtId="43" fontId="6" fillId="0" borderId="1" xfId="0" applyNumberFormat="1" applyFont="1" applyBorder="1"/>
    <xf numFmtId="164" fontId="13" fillId="0" borderId="1" xfId="2" applyNumberFormat="1" applyFont="1" applyBorder="1"/>
    <xf numFmtId="43" fontId="14" fillId="0" borderId="1" xfId="1" applyFont="1" applyBorder="1"/>
    <xf numFmtId="0" fontId="11" fillId="0" borderId="1" xfId="0" applyFont="1" applyBorder="1"/>
    <xf numFmtId="0" fontId="5" fillId="0" borderId="1" xfId="0" applyFont="1" applyBorder="1" applyAlignment="1">
      <alignment horizontal="left"/>
    </xf>
    <xf numFmtId="43" fontId="13" fillId="0" borderId="1" xfId="0" applyNumberFormat="1" applyFont="1" applyBorder="1" applyAlignment="1">
      <alignment horizontal="left"/>
    </xf>
    <xf numFmtId="43" fontId="13" fillId="0" borderId="2" xfId="0" applyNumberFormat="1" applyFont="1" applyBorder="1" applyAlignment="1">
      <alignment horizontal="left"/>
    </xf>
    <xf numFmtId="0" fontId="15" fillId="0" borderId="0" xfId="0" applyFont="1"/>
    <xf numFmtId="0" fontId="7" fillId="0" borderId="3" xfId="0" applyFont="1" applyBorder="1"/>
    <xf numFmtId="0" fontId="7" fillId="0" borderId="0" xfId="0" applyFont="1" applyBorder="1"/>
    <xf numFmtId="0" fontId="0" fillId="0" borderId="4" xfId="0" applyBorder="1"/>
    <xf numFmtId="0" fontId="0" fillId="0" borderId="0" xfId="0" applyBorder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2" borderId="1" xfId="0" applyFill="1" applyBorder="1"/>
    <xf numFmtId="0" fontId="1" fillId="0" borderId="1" xfId="0" applyFont="1" applyBorder="1"/>
    <xf numFmtId="43" fontId="0" fillId="0" borderId="0" xfId="0" applyNumberFormat="1"/>
    <xf numFmtId="43" fontId="16" fillId="0" borderId="1" xfId="1" applyFont="1" applyBorder="1" applyAlignment="1">
      <alignment horizontal="right"/>
    </xf>
    <xf numFmtId="43" fontId="0" fillId="0" borderId="0" xfId="1" applyFont="1"/>
    <xf numFmtId="164" fontId="17" fillId="0" borderId="1" xfId="2" applyNumberFormat="1" applyFont="1" applyBorder="1"/>
    <xf numFmtId="0" fontId="1" fillId="0" borderId="3" xfId="0" applyFont="1" applyBorder="1"/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5"/>
  <sheetViews>
    <sheetView view="pageLayout" topLeftCell="B148" zoomScaleNormal="100" workbookViewId="0">
      <selection activeCell="E174" sqref="E174"/>
    </sheetView>
  </sheetViews>
  <sheetFormatPr defaultRowHeight="12.75"/>
  <cols>
    <col min="1" max="1" width="9.140625" hidden="1" customWidth="1"/>
    <col min="2" max="2" width="50.5703125" customWidth="1"/>
    <col min="3" max="3" width="19.5703125" customWidth="1"/>
    <col min="4" max="4" width="16.7109375" customWidth="1"/>
    <col min="5" max="5" width="15.7109375" customWidth="1"/>
  </cols>
  <sheetData>
    <row r="1" spans="2:5" ht="18.75">
      <c r="B1" s="1" t="s">
        <v>0</v>
      </c>
      <c r="D1" s="1"/>
    </row>
    <row r="2" spans="2:5" ht="20.25">
      <c r="B2" s="2"/>
      <c r="C2" s="3" t="s">
        <v>171</v>
      </c>
      <c r="D2" s="3" t="s">
        <v>181</v>
      </c>
    </row>
    <row r="3" spans="2:5" ht="18">
      <c r="B3" s="4" t="s">
        <v>1</v>
      </c>
      <c r="C3" s="4"/>
      <c r="D3" s="4"/>
    </row>
    <row r="4" spans="2:5">
      <c r="B4" s="5" t="s">
        <v>2</v>
      </c>
      <c r="C4" s="5"/>
      <c r="D4" s="5"/>
    </row>
    <row r="5" spans="2:5">
      <c r="B5" s="6" t="s">
        <v>3</v>
      </c>
      <c r="C5" s="6"/>
      <c r="D5" s="6"/>
    </row>
    <row r="6" spans="2:5">
      <c r="B6" s="6" t="s">
        <v>4</v>
      </c>
      <c r="C6" s="8">
        <v>973270.12</v>
      </c>
      <c r="D6" s="9">
        <v>663017.38</v>
      </c>
      <c r="E6" s="49">
        <f>D6/8*12</f>
        <v>994526.07000000007</v>
      </c>
    </row>
    <row r="7" spans="2:5">
      <c r="B7" s="6" t="s">
        <v>5</v>
      </c>
      <c r="C7" s="8">
        <v>672886.1</v>
      </c>
      <c r="D7" s="10">
        <v>498280.04</v>
      </c>
      <c r="E7" s="49">
        <f t="shared" ref="E7:E12" si="0">D7/8*12</f>
        <v>747420.05999999994</v>
      </c>
    </row>
    <row r="8" spans="2:5">
      <c r="B8" s="6" t="s">
        <v>6</v>
      </c>
      <c r="C8" s="8">
        <v>0</v>
      </c>
      <c r="D8" s="10"/>
      <c r="E8" s="49">
        <f t="shared" si="0"/>
        <v>0</v>
      </c>
    </row>
    <row r="9" spans="2:5">
      <c r="B9" s="6" t="s">
        <v>7</v>
      </c>
      <c r="C9" s="8">
        <v>19722.63</v>
      </c>
      <c r="D9" s="10">
        <v>10243.85</v>
      </c>
      <c r="E9" s="49">
        <f t="shared" si="0"/>
        <v>15365.775000000001</v>
      </c>
    </row>
    <row r="10" spans="2:5">
      <c r="B10" s="6" t="s">
        <v>8</v>
      </c>
      <c r="C10" s="8">
        <v>3055.74</v>
      </c>
      <c r="D10" s="10">
        <v>2826.7</v>
      </c>
      <c r="E10" s="49">
        <f t="shared" si="0"/>
        <v>4240.0499999999993</v>
      </c>
    </row>
    <row r="11" spans="2:5">
      <c r="B11" s="6" t="s">
        <v>9</v>
      </c>
      <c r="C11" s="8">
        <v>12014.35</v>
      </c>
      <c r="D11" s="10">
        <v>7567.88</v>
      </c>
      <c r="E11" s="49">
        <f t="shared" si="0"/>
        <v>11351.82</v>
      </c>
    </row>
    <row r="12" spans="2:5">
      <c r="B12" s="48" t="s">
        <v>182</v>
      </c>
      <c r="C12" s="8"/>
      <c r="D12" s="10">
        <v>517.5</v>
      </c>
      <c r="E12" s="49">
        <f t="shared" si="0"/>
        <v>776.25</v>
      </c>
    </row>
    <row r="13" spans="2:5">
      <c r="B13" s="6" t="s">
        <v>10</v>
      </c>
      <c r="C13" s="8"/>
      <c r="D13" s="10"/>
    </row>
    <row r="14" spans="2:5">
      <c r="B14" s="11" t="s">
        <v>11</v>
      </c>
      <c r="C14" s="12">
        <f>SUM(C6:C13)</f>
        <v>1680948.94</v>
      </c>
      <c r="D14" s="50">
        <f>SUM(D6:D13)</f>
        <v>1182453.3499999999</v>
      </c>
      <c r="E14" s="50">
        <f>SUM(E6:E13)</f>
        <v>1773680.0249999999</v>
      </c>
    </row>
    <row r="15" spans="2:5">
      <c r="B15" s="5" t="s">
        <v>12</v>
      </c>
      <c r="C15" s="13"/>
      <c r="D15" s="5"/>
    </row>
    <row r="16" spans="2:5">
      <c r="B16" s="5" t="s">
        <v>13</v>
      </c>
      <c r="C16" s="13"/>
      <c r="D16" s="5"/>
    </row>
    <row r="17" spans="2:5">
      <c r="B17" s="5" t="s">
        <v>14</v>
      </c>
      <c r="C17" s="13"/>
      <c r="D17" s="5"/>
    </row>
    <row r="18" spans="2:5">
      <c r="B18" s="5" t="s">
        <v>15</v>
      </c>
      <c r="C18" s="13"/>
      <c r="D18" s="5"/>
    </row>
    <row r="19" spans="2:5">
      <c r="B19" s="5" t="s">
        <v>16</v>
      </c>
      <c r="C19" s="13"/>
      <c r="D19" s="5"/>
    </row>
    <row r="20" spans="2:5">
      <c r="B20" s="5" t="s">
        <v>17</v>
      </c>
      <c r="C20" s="13"/>
      <c r="D20" s="5"/>
    </row>
    <row r="21" spans="2:5">
      <c r="B21" s="6" t="s">
        <v>18</v>
      </c>
      <c r="C21" s="8"/>
      <c r="D21" s="6"/>
    </row>
    <row r="22" spans="2:5">
      <c r="B22" s="6" t="s">
        <v>19</v>
      </c>
      <c r="C22" s="8">
        <v>2119.83</v>
      </c>
      <c r="D22" s="10">
        <v>4421.43</v>
      </c>
      <c r="E22" s="51">
        <v>3000</v>
      </c>
    </row>
    <row r="23" spans="2:5">
      <c r="B23" s="6" t="s">
        <v>20</v>
      </c>
      <c r="C23" s="8">
        <v>607</v>
      </c>
      <c r="D23" s="8">
        <v>72.34</v>
      </c>
      <c r="E23" s="51">
        <v>500</v>
      </c>
    </row>
    <row r="24" spans="2:5">
      <c r="B24" s="6" t="s">
        <v>21</v>
      </c>
      <c r="C24" s="8">
        <v>1560</v>
      </c>
      <c r="D24" s="8">
        <v>960</v>
      </c>
      <c r="E24" s="51">
        <v>720</v>
      </c>
    </row>
    <row r="25" spans="2:5">
      <c r="B25" s="6" t="s">
        <v>22</v>
      </c>
      <c r="C25" s="8"/>
      <c r="D25" s="8"/>
      <c r="E25" s="51"/>
    </row>
    <row r="26" spans="2:5">
      <c r="B26" s="6" t="s">
        <v>23</v>
      </c>
      <c r="C26" s="8">
        <v>12347.39</v>
      </c>
      <c r="D26" s="8">
        <v>2469.96</v>
      </c>
      <c r="E26" s="51">
        <v>12000</v>
      </c>
    </row>
    <row r="27" spans="2:5">
      <c r="B27" s="14" t="s">
        <v>24</v>
      </c>
      <c r="C27" s="8">
        <v>1308.5999999999999</v>
      </c>
      <c r="D27" s="8">
        <v>0</v>
      </c>
      <c r="E27" s="51"/>
    </row>
    <row r="28" spans="2:5">
      <c r="B28" s="14" t="s">
        <v>172</v>
      </c>
      <c r="C28" s="8">
        <v>956.6</v>
      </c>
      <c r="D28" s="8">
        <v>1205</v>
      </c>
      <c r="E28" s="51"/>
    </row>
    <row r="29" spans="2:5">
      <c r="B29" s="6" t="s">
        <v>25</v>
      </c>
      <c r="C29" s="8"/>
      <c r="D29" s="6"/>
      <c r="E29" s="51"/>
    </row>
    <row r="30" spans="2:5">
      <c r="B30" s="6" t="s">
        <v>26</v>
      </c>
      <c r="C30" s="8"/>
      <c r="D30" s="8"/>
      <c r="E30" s="51"/>
    </row>
    <row r="31" spans="2:5">
      <c r="B31" s="11" t="s">
        <v>27</v>
      </c>
      <c r="C31" s="12">
        <f>SUM(C22:C30)</f>
        <v>18899.419999999998</v>
      </c>
      <c r="D31" s="12">
        <f>SUM(D22:D30)</f>
        <v>9128.73</v>
      </c>
      <c r="E31" s="12">
        <f>SUM(E22:E30)</f>
        <v>16220</v>
      </c>
    </row>
    <row r="32" spans="2:5" ht="15.75">
      <c r="B32" s="15" t="s">
        <v>28</v>
      </c>
      <c r="C32" s="16">
        <f>C14+C31</f>
        <v>1699848.3599999999</v>
      </c>
      <c r="D32" s="16">
        <f>D14+D31</f>
        <v>1191582.0799999998</v>
      </c>
      <c r="E32" s="16">
        <f>E14+E31</f>
        <v>1789900.0249999999</v>
      </c>
    </row>
    <row r="33" spans="2:5" ht="18">
      <c r="B33" s="4" t="s">
        <v>29</v>
      </c>
      <c r="C33" s="17"/>
      <c r="D33" s="4"/>
      <c r="E33" s="51"/>
    </row>
    <row r="34" spans="2:5">
      <c r="B34" s="5" t="s">
        <v>30</v>
      </c>
      <c r="C34" s="13"/>
      <c r="D34" s="5"/>
    </row>
    <row r="35" spans="2:5">
      <c r="B35" s="5" t="s">
        <v>31</v>
      </c>
      <c r="C35" s="18">
        <v>1202835.83</v>
      </c>
      <c r="D35" s="19">
        <v>881633.44</v>
      </c>
      <c r="E35" s="49">
        <f>D35/8*12</f>
        <v>1322450.1599999999</v>
      </c>
    </row>
    <row r="36" spans="2:5">
      <c r="B36" s="6" t="s">
        <v>32</v>
      </c>
      <c r="C36" s="8">
        <v>1483.34</v>
      </c>
      <c r="D36" s="20">
        <v>1005.21</v>
      </c>
      <c r="E36">
        <v>1000</v>
      </c>
    </row>
    <row r="37" spans="2:5">
      <c r="B37" s="5" t="s">
        <v>33</v>
      </c>
      <c r="C37" s="13"/>
      <c r="D37" s="5"/>
    </row>
    <row r="38" spans="2:5">
      <c r="B38" s="6" t="s">
        <v>34</v>
      </c>
      <c r="C38" s="8">
        <v>2043.14</v>
      </c>
      <c r="D38" s="9">
        <v>4722.76</v>
      </c>
      <c r="E38">
        <v>2500</v>
      </c>
    </row>
    <row r="39" spans="2:5">
      <c r="B39" s="6" t="s">
        <v>35</v>
      </c>
      <c r="C39" s="8">
        <v>4147.2</v>
      </c>
      <c r="D39" s="10">
        <v>3931.62</v>
      </c>
      <c r="E39">
        <v>4200</v>
      </c>
    </row>
    <row r="40" spans="2:5">
      <c r="B40" s="6" t="s">
        <v>173</v>
      </c>
      <c r="C40" s="8">
        <v>96</v>
      </c>
      <c r="D40" s="10">
        <v>100.5</v>
      </c>
      <c r="E40">
        <v>100</v>
      </c>
    </row>
    <row r="41" spans="2:5">
      <c r="B41" s="6" t="s">
        <v>36</v>
      </c>
      <c r="C41" s="8">
        <v>7080</v>
      </c>
      <c r="D41" s="10">
        <v>4800</v>
      </c>
      <c r="E41">
        <v>7200</v>
      </c>
    </row>
    <row r="42" spans="2:5">
      <c r="B42" s="6" t="s">
        <v>37</v>
      </c>
      <c r="C42" s="8">
        <v>66.02</v>
      </c>
      <c r="D42" s="10">
        <v>70.349999999999994</v>
      </c>
      <c r="E42">
        <v>150</v>
      </c>
    </row>
    <row r="43" spans="2:5">
      <c r="B43" s="6" t="s">
        <v>38</v>
      </c>
      <c r="C43" s="8">
        <v>1690.57</v>
      </c>
      <c r="D43" s="10">
        <v>1169.06</v>
      </c>
      <c r="E43">
        <v>1800</v>
      </c>
    </row>
    <row r="44" spans="2:5">
      <c r="B44" s="6" t="s">
        <v>39</v>
      </c>
      <c r="C44" s="8">
        <v>4182.7299999999996</v>
      </c>
      <c r="D44" s="21">
        <v>1850.63</v>
      </c>
      <c r="E44">
        <v>4500</v>
      </c>
    </row>
    <row r="45" spans="2:5">
      <c r="B45" s="6" t="s">
        <v>40</v>
      </c>
      <c r="C45" s="8">
        <v>1471.56</v>
      </c>
      <c r="D45" s="10">
        <v>1179.04</v>
      </c>
      <c r="E45">
        <v>1500</v>
      </c>
    </row>
    <row r="46" spans="2:5">
      <c r="B46" s="6" t="s">
        <v>41</v>
      </c>
      <c r="C46" s="8">
        <v>7119.02</v>
      </c>
      <c r="D46" s="10">
        <v>7965.96</v>
      </c>
      <c r="E46">
        <v>8000</v>
      </c>
    </row>
    <row r="47" spans="2:5">
      <c r="B47" s="6" t="s">
        <v>42</v>
      </c>
      <c r="C47" s="8">
        <v>26.72</v>
      </c>
      <c r="D47" s="10">
        <v>23.81</v>
      </c>
      <c r="E47">
        <v>50</v>
      </c>
    </row>
    <row r="48" spans="2:5">
      <c r="B48" s="6" t="s">
        <v>43</v>
      </c>
      <c r="C48" s="8">
        <v>5236.1400000000003</v>
      </c>
      <c r="D48" s="10">
        <v>3684.4</v>
      </c>
      <c r="E48">
        <v>5500</v>
      </c>
    </row>
    <row r="49" spans="2:5">
      <c r="B49" s="6" t="s">
        <v>44</v>
      </c>
      <c r="C49" s="8">
        <v>1594.31</v>
      </c>
      <c r="D49" s="10">
        <v>1187.94</v>
      </c>
      <c r="E49">
        <v>1600</v>
      </c>
    </row>
    <row r="50" spans="2:5">
      <c r="B50" s="6" t="s">
        <v>45</v>
      </c>
      <c r="C50" s="8">
        <v>3919.4</v>
      </c>
      <c r="D50" s="10">
        <v>5842.4</v>
      </c>
      <c r="E50">
        <v>6000</v>
      </c>
    </row>
    <row r="51" spans="2:5">
      <c r="B51" s="6" t="s">
        <v>46</v>
      </c>
      <c r="C51" s="8">
        <v>3324.8</v>
      </c>
      <c r="D51" s="10">
        <v>3694.93</v>
      </c>
      <c r="E51">
        <v>3500</v>
      </c>
    </row>
    <row r="52" spans="2:5">
      <c r="B52" s="48" t="s">
        <v>183</v>
      </c>
      <c r="C52" s="8"/>
      <c r="D52" s="20">
        <v>1880</v>
      </c>
      <c r="E52">
        <v>2000</v>
      </c>
    </row>
    <row r="53" spans="2:5">
      <c r="B53" s="6" t="s">
        <v>48</v>
      </c>
      <c r="C53" s="8"/>
      <c r="D53" s="22">
        <v>0</v>
      </c>
    </row>
    <row r="54" spans="2:5">
      <c r="B54" s="6" t="s">
        <v>49</v>
      </c>
      <c r="C54" s="8">
        <v>179</v>
      </c>
      <c r="D54" s="22">
        <v>80</v>
      </c>
      <c r="E54">
        <v>200</v>
      </c>
    </row>
    <row r="55" spans="2:5">
      <c r="B55" s="6" t="s">
        <v>50</v>
      </c>
      <c r="C55" s="8">
        <v>439.04</v>
      </c>
      <c r="D55" s="22">
        <v>315.99</v>
      </c>
      <c r="E55">
        <v>450</v>
      </c>
    </row>
    <row r="56" spans="2:5">
      <c r="B56" s="6" t="s">
        <v>51</v>
      </c>
      <c r="C56" s="8">
        <v>1033.76</v>
      </c>
      <c r="D56" s="22">
        <v>980.19</v>
      </c>
      <c r="E56">
        <v>1100</v>
      </c>
    </row>
    <row r="57" spans="2:5">
      <c r="B57" s="6" t="s">
        <v>52</v>
      </c>
      <c r="C57" s="8">
        <v>135.38</v>
      </c>
      <c r="D57" s="22">
        <v>101.54</v>
      </c>
      <c r="E57">
        <v>150</v>
      </c>
    </row>
    <row r="58" spans="2:5">
      <c r="B58" s="6" t="s">
        <v>53</v>
      </c>
      <c r="C58" s="8">
        <v>687.74</v>
      </c>
      <c r="D58" s="22">
        <v>585.76</v>
      </c>
      <c r="E58">
        <v>687</v>
      </c>
    </row>
    <row r="59" spans="2:5">
      <c r="B59" s="6" t="s">
        <v>54</v>
      </c>
      <c r="C59" s="8">
        <v>864</v>
      </c>
      <c r="D59" s="22">
        <v>648</v>
      </c>
      <c r="E59">
        <v>1150</v>
      </c>
    </row>
    <row r="60" spans="2:5">
      <c r="B60" s="6" t="s">
        <v>55</v>
      </c>
      <c r="C60" s="8">
        <v>2527.1999999999998</v>
      </c>
      <c r="D60" s="22">
        <v>1263.5999999999999</v>
      </c>
      <c r="E60">
        <v>2527</v>
      </c>
    </row>
    <row r="61" spans="2:5">
      <c r="B61" s="48" t="s">
        <v>184</v>
      </c>
      <c r="C61" s="8"/>
      <c r="D61" s="22">
        <v>877.2</v>
      </c>
    </row>
    <row r="62" spans="2:5">
      <c r="B62" s="6" t="s">
        <v>57</v>
      </c>
      <c r="C62" s="8"/>
      <c r="D62" s="22"/>
      <c r="E62">
        <v>500</v>
      </c>
    </row>
    <row r="63" spans="2:5">
      <c r="B63" s="11" t="s">
        <v>58</v>
      </c>
      <c r="C63" s="12">
        <f>SUM(C38:C62)</f>
        <v>47863.73</v>
      </c>
      <c r="D63" s="12">
        <f>SUM(D38:D62)</f>
        <v>46955.68</v>
      </c>
      <c r="E63" s="12">
        <f>SUM(E38:E62)</f>
        <v>55364</v>
      </c>
    </row>
    <row r="64" spans="2:5">
      <c r="B64" s="5" t="s">
        <v>59</v>
      </c>
      <c r="C64" s="13"/>
      <c r="D64" s="5"/>
    </row>
    <row r="65" spans="2:5">
      <c r="B65" s="6" t="s">
        <v>60</v>
      </c>
      <c r="C65" s="8"/>
      <c r="D65" s="10">
        <v>0</v>
      </c>
    </row>
    <row r="66" spans="2:5">
      <c r="B66" s="6" t="s">
        <v>61</v>
      </c>
      <c r="C66" s="8"/>
      <c r="D66" s="23"/>
    </row>
    <row r="67" spans="2:5">
      <c r="B67" s="6" t="s">
        <v>62</v>
      </c>
      <c r="C67" s="8"/>
      <c r="D67" s="23"/>
    </row>
    <row r="68" spans="2:5">
      <c r="B68" s="6" t="s">
        <v>63</v>
      </c>
      <c r="C68" s="8"/>
      <c r="D68" s="23"/>
    </row>
    <row r="69" spans="2:5">
      <c r="B69" s="11" t="s">
        <v>64</v>
      </c>
      <c r="C69" s="12"/>
      <c r="D69" s="24">
        <f>SUM(D66:D68)</f>
        <v>0</v>
      </c>
    </row>
    <row r="70" spans="2:5">
      <c r="B70" s="5" t="s">
        <v>65</v>
      </c>
      <c r="C70" s="13"/>
      <c r="D70" s="5"/>
    </row>
    <row r="71" spans="2:5">
      <c r="B71" s="6" t="s">
        <v>66</v>
      </c>
      <c r="C71" s="8">
        <v>204083.98</v>
      </c>
      <c r="D71" s="10">
        <v>122262.37</v>
      </c>
      <c r="E71">
        <v>190661.24</v>
      </c>
    </row>
    <row r="72" spans="2:5">
      <c r="B72" s="6" t="s">
        <v>67</v>
      </c>
      <c r="C72" s="8">
        <v>58920.57</v>
      </c>
      <c r="D72" s="10">
        <v>33737.519999999997</v>
      </c>
      <c r="E72">
        <v>61452</v>
      </c>
    </row>
    <row r="73" spans="2:5">
      <c r="B73" s="6" t="s">
        <v>68</v>
      </c>
      <c r="C73" s="8">
        <v>16995.330000000002</v>
      </c>
      <c r="D73" s="21">
        <v>9740.2900000000009</v>
      </c>
      <c r="E73">
        <v>15260.89</v>
      </c>
    </row>
    <row r="74" spans="2:5">
      <c r="B74" s="6" t="s">
        <v>69</v>
      </c>
      <c r="C74" s="8"/>
      <c r="D74" s="10"/>
    </row>
    <row r="75" spans="2:5">
      <c r="B75" s="6" t="s">
        <v>70</v>
      </c>
      <c r="C75" s="8"/>
      <c r="D75" s="10"/>
    </row>
    <row r="76" spans="2:5">
      <c r="B76" s="11" t="s">
        <v>71</v>
      </c>
      <c r="C76" s="12">
        <f>SUM(C71:C75)</f>
        <v>279999.88</v>
      </c>
      <c r="D76" s="12">
        <f>SUM(D71:D75)</f>
        <v>165740.18</v>
      </c>
      <c r="E76" s="12">
        <f>SUM(E71:E75)</f>
        <v>267374.13</v>
      </c>
    </row>
    <row r="77" spans="2:5">
      <c r="B77" s="5" t="s">
        <v>72</v>
      </c>
      <c r="C77" s="13"/>
      <c r="D77" s="5"/>
    </row>
    <row r="78" spans="2:5">
      <c r="B78" s="6" t="s">
        <v>73</v>
      </c>
      <c r="C78" s="8"/>
      <c r="D78" s="6"/>
    </row>
    <row r="79" spans="2:5">
      <c r="B79" s="6" t="s">
        <v>74</v>
      </c>
      <c r="C79" s="8"/>
      <c r="D79" s="21"/>
    </row>
    <row r="80" spans="2:5">
      <c r="B80" s="14" t="s">
        <v>75</v>
      </c>
      <c r="C80" s="8"/>
      <c r="D80" s="21"/>
    </row>
    <row r="81" spans="2:5">
      <c r="B81" s="6" t="s">
        <v>76</v>
      </c>
      <c r="C81" s="8"/>
      <c r="D81" s="21"/>
    </row>
    <row r="82" spans="2:5">
      <c r="B82" s="6" t="s">
        <v>77</v>
      </c>
      <c r="C82" s="8">
        <v>234.81</v>
      </c>
      <c r="D82" s="21">
        <v>156.56</v>
      </c>
      <c r="E82">
        <v>234.84</v>
      </c>
    </row>
    <row r="83" spans="2:5">
      <c r="B83" s="11" t="s">
        <v>78</v>
      </c>
      <c r="C83" s="12">
        <f>SUM(C80:C82)</f>
        <v>234.81</v>
      </c>
      <c r="D83" s="12">
        <f>SUM(D80:D82)</f>
        <v>156.56</v>
      </c>
    </row>
    <row r="84" spans="2:5">
      <c r="B84" s="6" t="s">
        <v>79</v>
      </c>
      <c r="C84" s="8"/>
      <c r="D84" s="6"/>
    </row>
    <row r="85" spans="2:5">
      <c r="B85" s="6" t="s">
        <v>80</v>
      </c>
      <c r="C85" s="8">
        <v>2334.09</v>
      </c>
      <c r="D85" s="21">
        <v>1556.06</v>
      </c>
      <c r="E85">
        <v>2334.09</v>
      </c>
    </row>
    <row r="86" spans="2:5">
      <c r="B86" s="6" t="s">
        <v>81</v>
      </c>
      <c r="C86" s="8">
        <v>4450.8599999999997</v>
      </c>
      <c r="D86" s="21">
        <v>2967.24</v>
      </c>
      <c r="E86">
        <v>4450.8599999999997</v>
      </c>
    </row>
    <row r="87" spans="2:5">
      <c r="B87" s="6" t="s">
        <v>82</v>
      </c>
      <c r="C87" s="8">
        <v>6414.59</v>
      </c>
      <c r="D87" s="21">
        <v>4893.72</v>
      </c>
      <c r="E87">
        <v>4637.83</v>
      </c>
    </row>
    <row r="88" spans="2:5">
      <c r="B88" s="6" t="s">
        <v>83</v>
      </c>
      <c r="C88" s="8">
        <v>1124.4000000000001</v>
      </c>
      <c r="D88" s="21">
        <v>755.87</v>
      </c>
      <c r="E88">
        <v>1019.8</v>
      </c>
    </row>
    <row r="89" spans="2:5">
      <c r="B89" s="6" t="s">
        <v>84</v>
      </c>
      <c r="C89" s="8"/>
      <c r="D89" s="21"/>
    </row>
    <row r="90" spans="2:5">
      <c r="B90" s="6" t="s">
        <v>85</v>
      </c>
      <c r="C90" s="8"/>
      <c r="D90" s="21"/>
    </row>
    <row r="91" spans="2:5">
      <c r="B91" s="6" t="s">
        <v>86</v>
      </c>
      <c r="C91" s="8"/>
      <c r="D91" s="21">
        <v>107.67</v>
      </c>
      <c r="E91">
        <v>323</v>
      </c>
    </row>
    <row r="92" spans="2:5">
      <c r="B92" s="6" t="s">
        <v>87</v>
      </c>
      <c r="C92" s="8">
        <v>4807.47</v>
      </c>
      <c r="D92" s="21">
        <v>3382.79</v>
      </c>
      <c r="E92">
        <v>5119.6400000000003</v>
      </c>
    </row>
    <row r="93" spans="2:5">
      <c r="B93" s="11" t="s">
        <v>88</v>
      </c>
      <c r="C93" s="12">
        <f>SUM(C85:C92)</f>
        <v>19131.41</v>
      </c>
      <c r="D93" s="12">
        <f>SUM(D85:D92)</f>
        <v>13663.350000000002</v>
      </c>
    </row>
    <row r="94" spans="2:5">
      <c r="B94" s="6" t="s">
        <v>89</v>
      </c>
      <c r="C94" s="8"/>
      <c r="D94" s="6"/>
    </row>
    <row r="95" spans="2:5">
      <c r="B95" s="6" t="s">
        <v>90</v>
      </c>
      <c r="C95" s="8"/>
      <c r="D95" s="6"/>
    </row>
    <row r="96" spans="2:5">
      <c r="B96" s="6" t="s">
        <v>91</v>
      </c>
      <c r="C96" s="8"/>
      <c r="D96" s="6"/>
    </row>
    <row r="97" spans="2:5">
      <c r="B97" s="5" t="s">
        <v>92</v>
      </c>
      <c r="C97" s="13"/>
      <c r="D97" s="5"/>
    </row>
    <row r="98" spans="2:5">
      <c r="B98" s="5" t="s">
        <v>93</v>
      </c>
      <c r="C98" s="25">
        <v>-11045.97</v>
      </c>
      <c r="D98" s="25">
        <v>-66890.289999999994</v>
      </c>
      <c r="E98">
        <v>2000</v>
      </c>
    </row>
    <row r="99" spans="2:5">
      <c r="B99" s="5" t="s">
        <v>94</v>
      </c>
      <c r="C99" s="13"/>
      <c r="D99" s="5"/>
    </row>
    <row r="100" spans="2:5">
      <c r="B100" s="5" t="s">
        <v>95</v>
      </c>
      <c r="C100" s="13"/>
      <c r="D100" s="5"/>
    </row>
    <row r="101" spans="2:5">
      <c r="B101" s="14" t="s">
        <v>96</v>
      </c>
      <c r="C101" s="18"/>
      <c r="D101" s="18"/>
    </row>
    <row r="102" spans="2:5">
      <c r="B102" s="5" t="s">
        <v>97</v>
      </c>
      <c r="C102" s="13"/>
      <c r="D102" s="5"/>
    </row>
    <row r="103" spans="2:5">
      <c r="B103" s="48" t="s">
        <v>178</v>
      </c>
      <c r="C103" s="18">
        <v>3508</v>
      </c>
      <c r="D103" s="18">
        <v>2046</v>
      </c>
      <c r="E103">
        <v>3508</v>
      </c>
    </row>
    <row r="104" spans="2:5">
      <c r="B104" s="6" t="s">
        <v>179</v>
      </c>
      <c r="C104" s="8">
        <v>210.2</v>
      </c>
      <c r="D104" s="22">
        <v>210.2</v>
      </c>
      <c r="E104">
        <v>210.2</v>
      </c>
    </row>
    <row r="105" spans="2:5">
      <c r="B105" s="6" t="s">
        <v>98</v>
      </c>
      <c r="C105" s="8">
        <v>2847</v>
      </c>
      <c r="D105" s="26">
        <v>1895</v>
      </c>
      <c r="E105">
        <v>2900</v>
      </c>
    </row>
    <row r="106" spans="2:5">
      <c r="B106" s="6" t="s">
        <v>99</v>
      </c>
      <c r="C106" s="8">
        <v>310</v>
      </c>
      <c r="D106" s="22">
        <v>310</v>
      </c>
      <c r="E106">
        <v>310</v>
      </c>
    </row>
    <row r="107" spans="2:5">
      <c r="B107" s="6" t="s">
        <v>100</v>
      </c>
      <c r="C107" s="8">
        <v>0</v>
      </c>
      <c r="D107" s="22">
        <v>60</v>
      </c>
    </row>
    <row r="108" spans="2:5">
      <c r="B108" s="6" t="s">
        <v>101</v>
      </c>
      <c r="C108" s="8">
        <v>2710</v>
      </c>
      <c r="D108" s="22">
        <v>2434</v>
      </c>
      <c r="E108">
        <v>2800</v>
      </c>
    </row>
    <row r="109" spans="2:5">
      <c r="B109" s="6" t="s">
        <v>102</v>
      </c>
      <c r="C109" s="8">
        <v>1452.55</v>
      </c>
      <c r="D109" s="27">
        <v>1049.1099999999999</v>
      </c>
      <c r="E109">
        <v>1700</v>
      </c>
    </row>
    <row r="110" spans="2:5">
      <c r="B110" s="6" t="s">
        <v>103</v>
      </c>
      <c r="C110" s="8">
        <v>196.31</v>
      </c>
      <c r="D110" s="22"/>
    </row>
    <row r="111" spans="2:5">
      <c r="B111" s="6" t="s">
        <v>104</v>
      </c>
      <c r="C111" s="8">
        <v>115.5</v>
      </c>
      <c r="D111" s="22">
        <v>111.5</v>
      </c>
      <c r="E111">
        <v>200</v>
      </c>
    </row>
    <row r="112" spans="2:5">
      <c r="B112" s="6" t="s">
        <v>105</v>
      </c>
      <c r="C112" s="8">
        <v>2501.64</v>
      </c>
      <c r="D112" s="22">
        <v>1201.73</v>
      </c>
      <c r="E112">
        <v>2600</v>
      </c>
    </row>
    <row r="113" spans="2:5">
      <c r="B113" s="6" t="s">
        <v>106</v>
      </c>
      <c r="C113" s="8">
        <v>67</v>
      </c>
      <c r="D113" s="22"/>
    </row>
    <row r="114" spans="2:5">
      <c r="B114" s="6" t="s">
        <v>107</v>
      </c>
      <c r="C114" s="8">
        <v>1201.51</v>
      </c>
      <c r="D114" s="22">
        <v>1208.93</v>
      </c>
      <c r="E114">
        <v>1250</v>
      </c>
    </row>
    <row r="115" spans="2:5">
      <c r="B115" s="6" t="s">
        <v>108</v>
      </c>
      <c r="C115" s="8">
        <v>336.7</v>
      </c>
      <c r="D115" s="22">
        <v>221</v>
      </c>
      <c r="E115">
        <v>300</v>
      </c>
    </row>
    <row r="116" spans="2:5">
      <c r="B116" s="6" t="s">
        <v>176</v>
      </c>
      <c r="C116" s="8"/>
      <c r="D116" s="22">
        <v>25</v>
      </c>
      <c r="E116">
        <v>100</v>
      </c>
    </row>
    <row r="117" spans="2:5">
      <c r="B117" s="6" t="s">
        <v>177</v>
      </c>
      <c r="C117" s="8">
        <v>100</v>
      </c>
      <c r="D117" s="22">
        <v>58.38</v>
      </c>
      <c r="E117">
        <v>100</v>
      </c>
    </row>
    <row r="118" spans="2:5">
      <c r="B118" s="6" t="s">
        <v>110</v>
      </c>
      <c r="C118" s="8">
        <v>295</v>
      </c>
      <c r="D118" s="22"/>
      <c r="E118">
        <v>300</v>
      </c>
    </row>
    <row r="119" spans="2:5">
      <c r="B119" s="6" t="s">
        <v>174</v>
      </c>
      <c r="C119" s="8">
        <v>0</v>
      </c>
      <c r="D119" s="22"/>
    </row>
    <row r="120" spans="2:5">
      <c r="B120" s="47" t="s">
        <v>109</v>
      </c>
      <c r="C120" s="8"/>
      <c r="D120" s="22">
        <v>40.57</v>
      </c>
      <c r="E120">
        <v>200</v>
      </c>
    </row>
    <row r="121" spans="2:5">
      <c r="B121" s="6" t="s">
        <v>111</v>
      </c>
      <c r="C121" s="8">
        <v>500</v>
      </c>
      <c r="D121" s="22">
        <v>950</v>
      </c>
      <c r="E121">
        <v>500</v>
      </c>
    </row>
    <row r="122" spans="2:5">
      <c r="B122" s="6" t="s">
        <v>175</v>
      </c>
      <c r="C122" s="28">
        <v>875</v>
      </c>
      <c r="D122" s="28">
        <v>522</v>
      </c>
    </row>
    <row r="123" spans="2:5">
      <c r="B123" s="11" t="s">
        <v>112</v>
      </c>
      <c r="C123" s="28">
        <f>SUM(C103:C122)</f>
        <v>17226.41</v>
      </c>
      <c r="D123" s="28">
        <f>SUM(D103:D122)</f>
        <v>12343.419999999998</v>
      </c>
      <c r="E123" s="28">
        <f>SUM(E103:E122)</f>
        <v>16978.2</v>
      </c>
    </row>
    <row r="124" spans="2:5" ht="15.75">
      <c r="B124" s="15" t="s">
        <v>113</v>
      </c>
      <c r="C124" s="29">
        <f>C35+C36+C63+C76+C83+C93+C98+C123</f>
        <v>1557729.4400000002</v>
      </c>
      <c r="D124" s="29">
        <f>D35+D36+D63+D76+D83+D93+D98+D123</f>
        <v>1054607.55</v>
      </c>
      <c r="E124" s="29">
        <f>E35+E36+E63+E76+E83+E93+E98+E123</f>
        <v>1665166.49</v>
      </c>
    </row>
    <row r="125" spans="2:5" ht="18">
      <c r="B125" s="4" t="s">
        <v>114</v>
      </c>
      <c r="C125" s="17"/>
      <c r="D125" s="4"/>
    </row>
    <row r="126" spans="2:5" ht="18">
      <c r="B126" s="4" t="s">
        <v>115</v>
      </c>
      <c r="C126" s="30">
        <f>C32-C124</f>
        <v>142118.91999999969</v>
      </c>
      <c r="D126" s="30">
        <f>D32-D124</f>
        <v>136974.5299999998</v>
      </c>
      <c r="E126" s="30">
        <f>E32-E124</f>
        <v>124733.53499999992</v>
      </c>
    </row>
    <row r="127" spans="2:5" ht="18">
      <c r="B127" s="4" t="s">
        <v>116</v>
      </c>
      <c r="C127" s="17"/>
      <c r="D127" s="4"/>
    </row>
    <row r="128" spans="2:5">
      <c r="B128" s="5" t="s">
        <v>117</v>
      </c>
      <c r="C128" s="13"/>
      <c r="D128" s="5"/>
    </row>
    <row r="129" spans="2:5">
      <c r="B129" s="5" t="s">
        <v>118</v>
      </c>
      <c r="C129" s="13"/>
      <c r="D129" s="5"/>
    </row>
    <row r="130" spans="2:5">
      <c r="B130" s="5" t="s">
        <v>119</v>
      </c>
      <c r="C130" s="13"/>
      <c r="D130" s="5"/>
    </row>
    <row r="131" spans="2:5">
      <c r="B131" s="6" t="s">
        <v>120</v>
      </c>
      <c r="C131" s="8"/>
      <c r="D131" s="6"/>
    </row>
    <row r="132" spans="2:5">
      <c r="B132" s="6" t="s">
        <v>121</v>
      </c>
      <c r="C132" s="8"/>
      <c r="D132" s="6"/>
    </row>
    <row r="133" spans="2:5">
      <c r="B133" s="6" t="s">
        <v>122</v>
      </c>
      <c r="C133" s="8"/>
      <c r="D133" s="6"/>
    </row>
    <row r="134" spans="2:5">
      <c r="B134" s="6" t="s">
        <v>123</v>
      </c>
      <c r="C134" s="8"/>
      <c r="D134" s="6"/>
    </row>
    <row r="135" spans="2:5">
      <c r="B135" s="6" t="s">
        <v>124</v>
      </c>
      <c r="C135" s="8"/>
      <c r="D135" s="6"/>
    </row>
    <row r="136" spans="2:5">
      <c r="B136" s="6" t="s">
        <v>125</v>
      </c>
      <c r="C136" s="8"/>
      <c r="D136" s="6"/>
    </row>
    <row r="137" spans="2:5">
      <c r="B137" s="6" t="s">
        <v>126</v>
      </c>
      <c r="C137" s="8"/>
      <c r="D137" s="6"/>
    </row>
    <row r="138" spans="2:5">
      <c r="B138" s="48" t="s">
        <v>180</v>
      </c>
      <c r="C138" s="8">
        <v>14286.47</v>
      </c>
      <c r="D138" s="10">
        <v>0</v>
      </c>
    </row>
    <row r="139" spans="2:5">
      <c r="B139" s="6" t="s">
        <v>127</v>
      </c>
      <c r="C139" s="8"/>
      <c r="D139" s="10"/>
    </row>
    <row r="140" spans="2:5">
      <c r="B140" s="6" t="s">
        <v>128</v>
      </c>
      <c r="C140" s="8">
        <v>86.81</v>
      </c>
      <c r="D140" s="10">
        <v>50</v>
      </c>
      <c r="E140">
        <v>60</v>
      </c>
    </row>
    <row r="141" spans="2:5">
      <c r="B141" s="11" t="s">
        <v>129</v>
      </c>
      <c r="C141" s="12">
        <f>SUM(C137:C140)</f>
        <v>14373.279999999999</v>
      </c>
      <c r="D141" s="12">
        <f>SUM(D137:D140)</f>
        <v>50</v>
      </c>
      <c r="E141" s="12">
        <f>SUM(E137:E140)</f>
        <v>60</v>
      </c>
    </row>
    <row r="142" spans="2:5">
      <c r="B142" s="5" t="s">
        <v>130</v>
      </c>
      <c r="C142" s="13"/>
      <c r="D142" s="5"/>
    </row>
    <row r="143" spans="2:5">
      <c r="B143" s="6" t="s">
        <v>131</v>
      </c>
      <c r="C143" s="8"/>
      <c r="D143" s="6"/>
    </row>
    <row r="144" spans="2:5">
      <c r="B144" s="6" t="s">
        <v>132</v>
      </c>
      <c r="C144" s="8">
        <v>-98.4</v>
      </c>
      <c r="D144" s="8">
        <v>0</v>
      </c>
    </row>
    <row r="145" spans="2:5">
      <c r="B145" s="6" t="s">
        <v>133</v>
      </c>
      <c r="C145" s="8">
        <v>-68.010000000000005</v>
      </c>
      <c r="D145" s="8">
        <v>0</v>
      </c>
    </row>
    <row r="146" spans="2:5">
      <c r="B146" s="6" t="s">
        <v>134</v>
      </c>
      <c r="C146" s="8"/>
      <c r="D146" s="8">
        <v>0</v>
      </c>
    </row>
    <row r="147" spans="2:5">
      <c r="B147" s="6" t="s">
        <v>135</v>
      </c>
      <c r="C147" s="8">
        <v>-433.3</v>
      </c>
      <c r="D147" s="8">
        <v>-199.2</v>
      </c>
      <c r="E147">
        <v>-200</v>
      </c>
    </row>
    <row r="148" spans="2:5">
      <c r="B148" s="6" t="s">
        <v>136</v>
      </c>
      <c r="C148" s="8"/>
      <c r="D148" s="8"/>
    </row>
    <row r="149" spans="2:5">
      <c r="B149" s="6" t="s">
        <v>137</v>
      </c>
      <c r="C149" s="8"/>
      <c r="D149" s="8"/>
    </row>
    <row r="150" spans="2:5">
      <c r="B150" s="6" t="s">
        <v>138</v>
      </c>
      <c r="C150" s="8"/>
      <c r="D150" s="8"/>
    </row>
    <row r="151" spans="2:5">
      <c r="B151" s="11" t="s">
        <v>139</v>
      </c>
      <c r="C151" s="24">
        <f>SUM(C144:C149)</f>
        <v>-599.71</v>
      </c>
      <c r="D151" s="24">
        <f>SUM(D144:D150)</f>
        <v>-199.2</v>
      </c>
      <c r="E151" s="24">
        <f>SUM(E144:E150)</f>
        <v>-200</v>
      </c>
    </row>
    <row r="152" spans="2:5">
      <c r="B152" s="5" t="s">
        <v>140</v>
      </c>
      <c r="C152" s="13"/>
      <c r="D152" s="11"/>
    </row>
    <row r="153" spans="2:5" ht="20.25">
      <c r="B153" s="2" t="s">
        <v>141</v>
      </c>
      <c r="C153" s="31">
        <f>C141+C151</f>
        <v>13773.57</v>
      </c>
      <c r="D153" s="31">
        <f>D141+D151</f>
        <v>-149.19999999999999</v>
      </c>
      <c r="E153" s="31">
        <f>E141+E151</f>
        <v>-140</v>
      </c>
    </row>
    <row r="154" spans="2:5" ht="18">
      <c r="B154" s="4" t="s">
        <v>142</v>
      </c>
      <c r="C154" s="17"/>
      <c r="D154" s="4"/>
    </row>
    <row r="155" spans="2:5" ht="18">
      <c r="B155" s="4" t="s">
        <v>143</v>
      </c>
      <c r="C155" s="17"/>
      <c r="D155" s="4"/>
    </row>
    <row r="156" spans="2:5">
      <c r="B156" s="6" t="s">
        <v>144</v>
      </c>
      <c r="C156" s="8"/>
      <c r="D156" s="6"/>
    </row>
    <row r="157" spans="2:5">
      <c r="B157" s="6" t="s">
        <v>145</v>
      </c>
      <c r="C157" s="8"/>
      <c r="D157" s="10"/>
    </row>
    <row r="158" spans="2:5">
      <c r="B158" s="14" t="s">
        <v>146</v>
      </c>
      <c r="C158" s="8"/>
      <c r="D158" s="10"/>
    </row>
    <row r="159" spans="2:5">
      <c r="B159" s="6" t="s">
        <v>147</v>
      </c>
      <c r="C159" s="8"/>
      <c r="D159" s="10"/>
    </row>
    <row r="160" spans="2:5">
      <c r="B160" s="6" t="s">
        <v>148</v>
      </c>
      <c r="C160" s="8"/>
      <c r="D160" s="10"/>
    </row>
    <row r="161" spans="2:5" ht="15.75">
      <c r="B161" s="32" t="s">
        <v>149</v>
      </c>
      <c r="C161" s="31">
        <f>SUM(C156:C160)</f>
        <v>0</v>
      </c>
      <c r="D161" s="31">
        <f>SUM(D156:D160)</f>
        <v>0</v>
      </c>
    </row>
    <row r="162" spans="2:5" ht="18">
      <c r="B162" s="4" t="s">
        <v>150</v>
      </c>
      <c r="C162" s="17"/>
      <c r="D162" s="4"/>
    </row>
    <row r="163" spans="2:5">
      <c r="B163" s="6" t="s">
        <v>151</v>
      </c>
      <c r="C163" s="8"/>
      <c r="D163" s="6"/>
    </row>
    <row r="164" spans="2:5">
      <c r="B164" s="6" t="s">
        <v>152</v>
      </c>
      <c r="C164" s="8"/>
      <c r="D164" s="8"/>
    </row>
    <row r="165" spans="2:5">
      <c r="B165" s="6" t="s">
        <v>153</v>
      </c>
      <c r="C165" s="8"/>
      <c r="D165" s="8"/>
    </row>
    <row r="166" spans="2:5">
      <c r="B166" s="11" t="s">
        <v>154</v>
      </c>
      <c r="C166" s="12">
        <f>SUM(C164:C165)</f>
        <v>0</v>
      </c>
      <c r="D166" s="12">
        <f>SUM(D164:D165)</f>
        <v>0</v>
      </c>
    </row>
    <row r="167" spans="2:5">
      <c r="B167" s="6" t="s">
        <v>155</v>
      </c>
      <c r="C167" s="8"/>
      <c r="D167" s="8"/>
    </row>
    <row r="168" spans="2:5">
      <c r="B168" s="6" t="s">
        <v>156</v>
      </c>
      <c r="C168" s="8"/>
      <c r="D168" s="8"/>
    </row>
    <row r="169" spans="2:5">
      <c r="B169" s="6" t="s">
        <v>157</v>
      </c>
      <c r="C169" s="8"/>
      <c r="D169" s="6"/>
    </row>
    <row r="170" spans="2:5">
      <c r="B170" s="6" t="s">
        <v>158</v>
      </c>
      <c r="C170" s="8"/>
      <c r="D170" s="8"/>
    </row>
    <row r="171" spans="2:5">
      <c r="B171" s="11" t="s">
        <v>159</v>
      </c>
      <c r="C171" s="7">
        <f>SUM(C168:C170)</f>
        <v>0</v>
      </c>
      <c r="D171" s="7">
        <f>SUM(D168:D170)</f>
        <v>0</v>
      </c>
    </row>
    <row r="172" spans="2:5" ht="15.75">
      <c r="B172" s="32" t="s">
        <v>160</v>
      </c>
      <c r="C172" s="33">
        <f>C166-C171</f>
        <v>0</v>
      </c>
      <c r="D172" s="33">
        <f>D166-D171</f>
        <v>0</v>
      </c>
    </row>
    <row r="173" spans="2:5" ht="18">
      <c r="B173" s="4" t="s">
        <v>161</v>
      </c>
      <c r="C173" s="34">
        <f>C126+C153+C172+C161</f>
        <v>155892.4899999997</v>
      </c>
      <c r="D173" s="52">
        <f>D126+D153+D172+D161</f>
        <v>136825.32999999978</v>
      </c>
      <c r="E173" s="52">
        <f>E126+E153+E172+E161</f>
        <v>124593.53499999992</v>
      </c>
    </row>
    <row r="174" spans="2:5">
      <c r="B174" s="6" t="s">
        <v>162</v>
      </c>
      <c r="C174" s="8"/>
      <c r="D174" s="6"/>
    </row>
    <row r="175" spans="2:5">
      <c r="B175" s="6" t="s">
        <v>163</v>
      </c>
      <c r="C175" s="8"/>
      <c r="D175" s="6"/>
    </row>
    <row r="176" spans="2:5">
      <c r="B176" s="6" t="s">
        <v>164</v>
      </c>
      <c r="C176" s="8"/>
      <c r="D176" s="6"/>
    </row>
    <row r="177" spans="2:8">
      <c r="B177" s="6" t="s">
        <v>165</v>
      </c>
      <c r="C177" s="8">
        <v>43218</v>
      </c>
      <c r="D177" s="35"/>
    </row>
    <row r="178" spans="2:8">
      <c r="B178" s="6" t="s">
        <v>166</v>
      </c>
      <c r="C178" s="8">
        <v>6081</v>
      </c>
      <c r="D178" s="35"/>
    </row>
    <row r="179" spans="2:8">
      <c r="B179" s="6" t="s">
        <v>167</v>
      </c>
      <c r="C179" s="8"/>
      <c r="D179" s="36"/>
    </row>
    <row r="180" spans="2:8">
      <c r="B180" s="6" t="s">
        <v>168</v>
      </c>
      <c r="C180" s="8"/>
      <c r="D180" s="8"/>
    </row>
    <row r="181" spans="2:8" ht="18">
      <c r="B181" s="37" t="s">
        <v>169</v>
      </c>
      <c r="C181" s="39">
        <f>C173-C177-C178-C180</f>
        <v>106593.4899999997</v>
      </c>
      <c r="D181" s="39">
        <f>D173-D177-D178-D180</f>
        <v>136825.32999999978</v>
      </c>
      <c r="E181" s="39">
        <f>E173-E177-E178-E180</f>
        <v>124593.53499999992</v>
      </c>
      <c r="F181" s="40"/>
      <c r="G181" s="40"/>
      <c r="H181" s="40"/>
    </row>
    <row r="182" spans="2:8">
      <c r="B182" s="41" t="s">
        <v>170</v>
      </c>
      <c r="C182" s="42"/>
    </row>
    <row r="183" spans="2:8">
      <c r="B183" s="43"/>
      <c r="C183" s="44"/>
      <c r="D183" s="44"/>
    </row>
    <row r="184" spans="2:8">
      <c r="B184" s="45"/>
      <c r="C184" s="45"/>
    </row>
    <row r="185" spans="2:8">
      <c r="B185" s="46"/>
      <c r="C185" s="46"/>
    </row>
    <row r="186" spans="2:8">
      <c r="B186" s="45"/>
      <c r="C186" s="45"/>
    </row>
    <row r="187" spans="2:8">
      <c r="B187" s="45"/>
      <c r="C187" s="45"/>
    </row>
    <row r="188" spans="2:8">
      <c r="B188" s="45"/>
      <c r="C188" s="45"/>
    </row>
    <row r="189" spans="2:8">
      <c r="B189" s="45"/>
      <c r="C189" s="45"/>
    </row>
    <row r="190" spans="2:8">
      <c r="B190" s="45"/>
      <c r="C190" s="45"/>
    </row>
    <row r="191" spans="2:8">
      <c r="B191" s="45"/>
      <c r="C191" s="45"/>
    </row>
    <row r="192" spans="2:8">
      <c r="B192" s="45"/>
      <c r="C192" s="45"/>
    </row>
    <row r="193" spans="2:3">
      <c r="B193" s="44"/>
      <c r="C193" s="44"/>
    </row>
    <row r="194" spans="2:3">
      <c r="B194" s="44"/>
      <c r="C194" s="44"/>
    </row>
    <row r="195" spans="2:3">
      <c r="B195" s="44"/>
      <c r="C195" s="44"/>
    </row>
  </sheetData>
  <pageMargins left="0.74803149606299213" right="0.74803149606299213" top="0.98425196850393704" bottom="0.98425196850393704" header="0.51181102362204722" footer="0.51181102362204722"/>
  <pageSetup paperSize="9" firstPageNumber="6" orientation="landscape" useFirstPageNumber="1" horizontalDpi="300" verticalDpi="300" r:id="rId1"/>
  <headerFooter alignWithMargins="0">
    <oddHeader xml:space="preserve">&amp;C&amp;"Arial,Grassetto"AZIENDA FARMACEUTICA MUNICIPALIZZATA - BUSTO GAROLFO
BILANCIO PREVENTIVO 2018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197"/>
  <sheetViews>
    <sheetView tabSelected="1" view="pageLayout" topLeftCell="B13" zoomScaleNormal="100" workbookViewId="0">
      <selection activeCell="B26" sqref="B26"/>
    </sheetView>
  </sheetViews>
  <sheetFormatPr defaultRowHeight="12.75"/>
  <cols>
    <col min="1" max="1" width="9.140625" hidden="1" customWidth="1"/>
    <col min="2" max="2" width="50.5703125" customWidth="1"/>
    <col min="3" max="3" width="22" customWidth="1"/>
    <col min="4" max="4" width="21.28515625" customWidth="1"/>
    <col min="5" max="5" width="20.5703125" customWidth="1"/>
  </cols>
  <sheetData>
    <row r="1" spans="2:5" ht="18.75">
      <c r="B1" s="1" t="s">
        <v>0</v>
      </c>
      <c r="C1" s="1"/>
      <c r="D1" s="1"/>
      <c r="E1" s="1"/>
    </row>
    <row r="2" spans="2:5" ht="20.25">
      <c r="B2" s="2"/>
      <c r="C2" s="3" t="s">
        <v>185</v>
      </c>
      <c r="D2" s="3" t="s">
        <v>171</v>
      </c>
      <c r="E2" s="3" t="s">
        <v>181</v>
      </c>
    </row>
    <row r="3" spans="2:5" ht="18">
      <c r="B3" s="4" t="s">
        <v>1</v>
      </c>
      <c r="C3" s="4"/>
      <c r="D3" s="4"/>
      <c r="E3" s="4"/>
    </row>
    <row r="4" spans="2:5">
      <c r="B4" s="5" t="s">
        <v>2</v>
      </c>
      <c r="C4" s="5"/>
      <c r="D4" s="5"/>
      <c r="E4" s="5"/>
    </row>
    <row r="5" spans="2:5">
      <c r="B5" s="6" t="s">
        <v>3</v>
      </c>
      <c r="C5" s="6"/>
      <c r="D5" s="6"/>
      <c r="E5" s="6"/>
    </row>
    <row r="6" spans="2:5">
      <c r="B6" s="6" t="s">
        <v>4</v>
      </c>
      <c r="C6" s="7">
        <v>994526</v>
      </c>
      <c r="D6" s="8">
        <v>973270.12</v>
      </c>
      <c r="E6" s="9">
        <v>663017.38</v>
      </c>
    </row>
    <row r="7" spans="2:5">
      <c r="B7" s="6" t="s">
        <v>5</v>
      </c>
      <c r="C7" s="7">
        <v>747420</v>
      </c>
      <c r="D7" s="8">
        <v>672886.1</v>
      </c>
      <c r="E7" s="10">
        <v>498280.04</v>
      </c>
    </row>
    <row r="8" spans="2:5">
      <c r="B8" s="6" t="s">
        <v>6</v>
      </c>
      <c r="C8" s="7">
        <v>500</v>
      </c>
      <c r="D8" s="8">
        <v>0</v>
      </c>
      <c r="E8" s="10"/>
    </row>
    <row r="9" spans="2:5">
      <c r="B9" s="6" t="s">
        <v>7</v>
      </c>
      <c r="C9" s="7">
        <v>15366</v>
      </c>
      <c r="D9" s="8">
        <v>19722.63</v>
      </c>
      <c r="E9" s="10">
        <v>10243.85</v>
      </c>
    </row>
    <row r="10" spans="2:5">
      <c r="B10" s="6" t="s">
        <v>8</v>
      </c>
      <c r="C10" s="7">
        <v>4240</v>
      </c>
      <c r="D10" s="8">
        <v>3055.74</v>
      </c>
      <c r="E10" s="10">
        <v>2826.7</v>
      </c>
    </row>
    <row r="11" spans="2:5">
      <c r="B11" s="6" t="s">
        <v>9</v>
      </c>
      <c r="C11" s="7">
        <v>11351</v>
      </c>
      <c r="D11" s="8">
        <v>12014.35</v>
      </c>
      <c r="E11" s="10">
        <v>7567.88</v>
      </c>
    </row>
    <row r="12" spans="2:5">
      <c r="B12" s="48" t="s">
        <v>182</v>
      </c>
      <c r="C12" s="7">
        <v>776</v>
      </c>
      <c r="D12" s="8"/>
      <c r="E12" s="10">
        <v>517.5</v>
      </c>
    </row>
    <row r="13" spans="2:5">
      <c r="B13" s="6" t="s">
        <v>10</v>
      </c>
      <c r="C13" s="6"/>
      <c r="D13" s="8"/>
      <c r="E13" s="10"/>
    </row>
    <row r="14" spans="2:5">
      <c r="B14" s="11" t="s">
        <v>11</v>
      </c>
      <c r="C14" s="12">
        <f>SUM(C6:C13)</f>
        <v>1774179</v>
      </c>
      <c r="D14" s="12">
        <f>SUM(D6:D13)</f>
        <v>1680948.94</v>
      </c>
      <c r="E14" s="12">
        <f>SUM(E6:E13)</f>
        <v>1182453.3499999999</v>
      </c>
    </row>
    <row r="15" spans="2:5">
      <c r="B15" s="5" t="s">
        <v>12</v>
      </c>
      <c r="C15" s="6"/>
      <c r="D15" s="13"/>
      <c r="E15" s="5"/>
    </row>
    <row r="16" spans="2:5">
      <c r="B16" s="5" t="s">
        <v>13</v>
      </c>
      <c r="C16" s="6"/>
      <c r="D16" s="13"/>
      <c r="E16" s="5"/>
    </row>
    <row r="17" spans="2:5">
      <c r="B17" s="5" t="s">
        <v>14</v>
      </c>
      <c r="C17" s="6"/>
      <c r="D17" s="13"/>
      <c r="E17" s="5"/>
    </row>
    <row r="18" spans="2:5">
      <c r="B18" s="5" t="s">
        <v>15</v>
      </c>
      <c r="C18" s="6"/>
      <c r="D18" s="13"/>
      <c r="E18" s="5"/>
    </row>
    <row r="19" spans="2:5">
      <c r="B19" s="5" t="s">
        <v>16</v>
      </c>
      <c r="C19" s="6"/>
      <c r="D19" s="13"/>
      <c r="E19" s="5"/>
    </row>
    <row r="20" spans="2:5">
      <c r="B20" s="5" t="s">
        <v>17</v>
      </c>
      <c r="C20" s="6"/>
      <c r="D20" s="13"/>
      <c r="E20" s="5"/>
    </row>
    <row r="21" spans="2:5">
      <c r="B21" s="6" t="s">
        <v>18</v>
      </c>
      <c r="C21" s="6"/>
      <c r="D21" s="8"/>
      <c r="E21" s="6"/>
    </row>
    <row r="22" spans="2:5">
      <c r="B22" s="6" t="s">
        <v>19</v>
      </c>
      <c r="C22" s="8">
        <v>3000</v>
      </c>
      <c r="D22" s="8">
        <v>2119.83</v>
      </c>
      <c r="E22" s="10">
        <v>4421.43</v>
      </c>
    </row>
    <row r="23" spans="2:5">
      <c r="B23" s="6" t="s">
        <v>20</v>
      </c>
      <c r="C23" s="8">
        <v>500</v>
      </c>
      <c r="D23" s="8">
        <v>607</v>
      </c>
      <c r="E23" s="8">
        <v>72.34</v>
      </c>
    </row>
    <row r="24" spans="2:5">
      <c r="B24" s="6" t="s">
        <v>21</v>
      </c>
      <c r="C24" s="8">
        <v>1560</v>
      </c>
      <c r="D24" s="8">
        <v>1560</v>
      </c>
      <c r="E24" s="8">
        <v>960</v>
      </c>
    </row>
    <row r="25" spans="2:5">
      <c r="B25" s="6" t="s">
        <v>22</v>
      </c>
      <c r="C25" s="8"/>
      <c r="D25" s="8"/>
      <c r="E25" s="8"/>
    </row>
    <row r="26" spans="2:5">
      <c r="B26" s="6" t="s">
        <v>23</v>
      </c>
      <c r="C26" s="8">
        <v>11000</v>
      </c>
      <c r="D26" s="8">
        <v>12347.39</v>
      </c>
      <c r="E26" s="8">
        <v>2469.96</v>
      </c>
    </row>
    <row r="27" spans="2:5">
      <c r="B27" s="48" t="s">
        <v>187</v>
      </c>
      <c r="C27" s="8"/>
      <c r="D27" s="8">
        <v>1308.5999999999999</v>
      </c>
      <c r="E27" s="8">
        <v>0</v>
      </c>
    </row>
    <row r="28" spans="2:5">
      <c r="B28" s="14" t="s">
        <v>172</v>
      </c>
      <c r="C28" s="8"/>
      <c r="D28" s="8">
        <v>956.6</v>
      </c>
      <c r="E28" s="8">
        <v>1205</v>
      </c>
    </row>
    <row r="29" spans="2:5">
      <c r="B29" s="6" t="s">
        <v>25</v>
      </c>
      <c r="C29" s="8"/>
      <c r="D29" s="8"/>
      <c r="E29" s="6"/>
    </row>
    <row r="30" spans="2:5">
      <c r="B30" s="6" t="s">
        <v>26</v>
      </c>
      <c r="C30" s="8"/>
      <c r="D30" s="8"/>
      <c r="E30" s="8"/>
    </row>
    <row r="31" spans="2:5">
      <c r="B31" s="11" t="s">
        <v>27</v>
      </c>
      <c r="C31" s="12">
        <f>SUM(C22:C30)</f>
        <v>16060</v>
      </c>
      <c r="D31" s="12">
        <f>SUM(D22:D30)</f>
        <v>18899.419999999998</v>
      </c>
      <c r="E31" s="12">
        <f>SUM(E22:E30)</f>
        <v>9128.73</v>
      </c>
    </row>
    <row r="32" spans="2:5" ht="15.75">
      <c r="B32" s="15" t="s">
        <v>28</v>
      </c>
      <c r="C32" s="16">
        <f>C14+C31</f>
        <v>1790239</v>
      </c>
      <c r="D32" s="16">
        <f>D14+D31</f>
        <v>1699848.3599999999</v>
      </c>
      <c r="E32" s="16">
        <f>E14+E31</f>
        <v>1191582.0799999998</v>
      </c>
    </row>
    <row r="33" spans="2:5" ht="18">
      <c r="B33" s="4" t="s">
        <v>29</v>
      </c>
      <c r="C33" s="6"/>
      <c r="D33" s="17"/>
      <c r="E33" s="4"/>
    </row>
    <row r="34" spans="2:5">
      <c r="B34" s="5" t="s">
        <v>30</v>
      </c>
      <c r="C34" s="6"/>
      <c r="D34" s="13"/>
      <c r="E34" s="5"/>
    </row>
    <row r="35" spans="2:5">
      <c r="B35" s="5" t="s">
        <v>31</v>
      </c>
      <c r="C35" s="8">
        <v>1300000</v>
      </c>
      <c r="D35" s="18">
        <v>1202835.83</v>
      </c>
      <c r="E35" s="19">
        <v>881633.44</v>
      </c>
    </row>
    <row r="36" spans="2:5">
      <c r="B36" s="6" t="s">
        <v>32</v>
      </c>
      <c r="C36" s="8">
        <v>1000</v>
      </c>
      <c r="D36" s="8">
        <v>1483.34</v>
      </c>
      <c r="E36" s="20">
        <v>1005.21</v>
      </c>
    </row>
    <row r="37" spans="2:5">
      <c r="B37" s="5" t="s">
        <v>33</v>
      </c>
      <c r="C37" s="8"/>
      <c r="D37" s="13"/>
      <c r="E37" s="5"/>
    </row>
    <row r="38" spans="2:5">
      <c r="B38" s="6" t="s">
        <v>34</v>
      </c>
      <c r="C38" s="8">
        <v>2500</v>
      </c>
      <c r="D38" s="8">
        <v>2043.14</v>
      </c>
      <c r="E38" s="9">
        <v>4722.76</v>
      </c>
    </row>
    <row r="39" spans="2:5">
      <c r="B39" s="6" t="s">
        <v>35</v>
      </c>
      <c r="C39" s="8">
        <v>4200</v>
      </c>
      <c r="D39" s="8">
        <v>4147.2</v>
      </c>
      <c r="E39" s="10">
        <v>3931.62</v>
      </c>
    </row>
    <row r="40" spans="2:5">
      <c r="B40" s="6" t="s">
        <v>173</v>
      </c>
      <c r="C40" s="8">
        <v>100</v>
      </c>
      <c r="D40" s="8">
        <v>96</v>
      </c>
      <c r="E40" s="10">
        <v>100.5</v>
      </c>
    </row>
    <row r="41" spans="2:5">
      <c r="B41" s="6" t="s">
        <v>36</v>
      </c>
      <c r="C41" s="8">
        <v>7200</v>
      </c>
      <c r="D41" s="8">
        <v>7080</v>
      </c>
      <c r="E41" s="10">
        <v>4800</v>
      </c>
    </row>
    <row r="42" spans="2:5">
      <c r="B42" s="6" t="s">
        <v>37</v>
      </c>
      <c r="C42" s="8">
        <v>150</v>
      </c>
      <c r="D42" s="8">
        <v>66.02</v>
      </c>
      <c r="E42" s="10">
        <v>70.349999999999994</v>
      </c>
    </row>
    <row r="43" spans="2:5">
      <c r="B43" s="6" t="s">
        <v>38</v>
      </c>
      <c r="C43" s="8">
        <v>1800</v>
      </c>
      <c r="D43" s="8">
        <v>1690.57</v>
      </c>
      <c r="E43" s="10">
        <v>1169.06</v>
      </c>
    </row>
    <row r="44" spans="2:5">
      <c r="B44" s="6" t="s">
        <v>39</v>
      </c>
      <c r="C44" s="8">
        <v>4500</v>
      </c>
      <c r="D44" s="8">
        <v>4182.7299999999996</v>
      </c>
      <c r="E44" s="21">
        <v>1850.63</v>
      </c>
    </row>
    <row r="45" spans="2:5">
      <c r="B45" s="6" t="s">
        <v>40</v>
      </c>
      <c r="C45" s="8">
        <v>1500</v>
      </c>
      <c r="D45" s="8">
        <v>1471.56</v>
      </c>
      <c r="E45" s="10">
        <v>1179.04</v>
      </c>
    </row>
    <row r="46" spans="2:5">
      <c r="B46" s="6" t="s">
        <v>41</v>
      </c>
      <c r="C46" s="8">
        <v>7500</v>
      </c>
      <c r="D46" s="8">
        <v>7119.02</v>
      </c>
      <c r="E46" s="10">
        <v>7965.96</v>
      </c>
    </row>
    <row r="47" spans="2:5">
      <c r="B47" s="6" t="s">
        <v>42</v>
      </c>
      <c r="C47" s="8">
        <v>50</v>
      </c>
      <c r="D47" s="8">
        <v>26.72</v>
      </c>
      <c r="E47" s="10">
        <v>23.81</v>
      </c>
    </row>
    <row r="48" spans="2:5">
      <c r="B48" s="6" t="s">
        <v>43</v>
      </c>
      <c r="C48" s="8">
        <v>4800</v>
      </c>
      <c r="D48" s="8">
        <v>5236.1400000000003</v>
      </c>
      <c r="E48" s="10">
        <v>3684.4</v>
      </c>
    </row>
    <row r="49" spans="2:5">
      <c r="B49" s="6" t="s">
        <v>44</v>
      </c>
      <c r="C49" s="8">
        <v>1700</v>
      </c>
      <c r="D49" s="8">
        <v>1594.31</v>
      </c>
      <c r="E49" s="10">
        <v>1187.94</v>
      </c>
    </row>
    <row r="50" spans="2:5">
      <c r="B50" s="6" t="s">
        <v>45</v>
      </c>
      <c r="C50" s="8">
        <v>6000</v>
      </c>
      <c r="D50" s="8">
        <v>3919.4</v>
      </c>
      <c r="E50" s="10">
        <v>5842.4</v>
      </c>
    </row>
    <row r="51" spans="2:5">
      <c r="B51" s="6" t="s">
        <v>46</v>
      </c>
      <c r="C51" s="8">
        <v>3500</v>
      </c>
      <c r="D51" s="8">
        <v>3324.8</v>
      </c>
      <c r="E51" s="10">
        <v>3694.93</v>
      </c>
    </row>
    <row r="52" spans="2:5">
      <c r="B52" s="6" t="s">
        <v>47</v>
      </c>
      <c r="C52" s="8"/>
      <c r="D52" s="8"/>
      <c r="E52" s="10"/>
    </row>
    <row r="53" spans="2:5">
      <c r="B53" s="48" t="s">
        <v>183</v>
      </c>
      <c r="C53" s="8">
        <v>2000</v>
      </c>
      <c r="D53" s="8"/>
      <c r="E53" s="20">
        <v>1880</v>
      </c>
    </row>
    <row r="54" spans="2:5">
      <c r="B54" s="6" t="s">
        <v>48</v>
      </c>
      <c r="C54" s="8">
        <v>0</v>
      </c>
      <c r="D54" s="8"/>
      <c r="E54" s="22">
        <v>0</v>
      </c>
    </row>
    <row r="55" spans="2:5">
      <c r="B55" s="6" t="s">
        <v>49</v>
      </c>
      <c r="C55" s="8">
        <v>200</v>
      </c>
      <c r="D55" s="8">
        <v>179</v>
      </c>
      <c r="E55" s="22">
        <v>80</v>
      </c>
    </row>
    <row r="56" spans="2:5">
      <c r="B56" s="6" t="s">
        <v>50</v>
      </c>
      <c r="C56" s="8">
        <v>450</v>
      </c>
      <c r="D56" s="8">
        <v>439.04</v>
      </c>
      <c r="E56" s="22">
        <v>315.99</v>
      </c>
    </row>
    <row r="57" spans="2:5">
      <c r="B57" s="6" t="s">
        <v>51</v>
      </c>
      <c r="C57" s="8">
        <v>1100</v>
      </c>
      <c r="D57" s="8">
        <v>1033.76</v>
      </c>
      <c r="E57" s="22">
        <v>980.19</v>
      </c>
    </row>
    <row r="58" spans="2:5">
      <c r="B58" s="6" t="s">
        <v>52</v>
      </c>
      <c r="C58" s="8">
        <v>150</v>
      </c>
      <c r="D58" s="8">
        <v>135.38</v>
      </c>
      <c r="E58" s="22">
        <v>101.54</v>
      </c>
    </row>
    <row r="59" spans="2:5">
      <c r="B59" s="6" t="s">
        <v>53</v>
      </c>
      <c r="C59" s="8">
        <v>687</v>
      </c>
      <c r="D59" s="8">
        <v>687.74</v>
      </c>
      <c r="E59" s="22">
        <v>585.76</v>
      </c>
    </row>
    <row r="60" spans="2:5">
      <c r="B60" s="6" t="s">
        <v>54</v>
      </c>
      <c r="C60" s="8">
        <v>1150</v>
      </c>
      <c r="D60" s="8">
        <v>864</v>
      </c>
      <c r="E60" s="22">
        <v>648</v>
      </c>
    </row>
    <row r="61" spans="2:5">
      <c r="B61" s="6" t="s">
        <v>55</v>
      </c>
      <c r="C61" s="8">
        <v>2527</v>
      </c>
      <c r="D61" s="8">
        <v>2527.1999999999998</v>
      </c>
      <c r="E61" s="22">
        <v>1263.5999999999999</v>
      </c>
    </row>
    <row r="62" spans="2:5">
      <c r="B62" s="6" t="s">
        <v>56</v>
      </c>
      <c r="C62" s="8">
        <v>0</v>
      </c>
      <c r="D62" s="8"/>
      <c r="E62" s="22"/>
    </row>
    <row r="63" spans="2:5">
      <c r="B63" s="48" t="s">
        <v>184</v>
      </c>
      <c r="C63" s="8"/>
      <c r="D63" s="8"/>
      <c r="E63" s="22">
        <v>877.2</v>
      </c>
    </row>
    <row r="64" spans="2:5">
      <c r="B64" s="6" t="s">
        <v>57</v>
      </c>
      <c r="C64" s="8">
        <v>500</v>
      </c>
      <c r="D64" s="8"/>
      <c r="E64" s="22"/>
    </row>
    <row r="65" spans="2:5">
      <c r="B65" s="11" t="s">
        <v>58</v>
      </c>
      <c r="C65" s="12">
        <f>SUM(C38:C64)</f>
        <v>54264</v>
      </c>
      <c r="D65" s="12">
        <f>SUM(D38:D64)</f>
        <v>47863.73</v>
      </c>
      <c r="E65" s="12">
        <f>SUM(E38:E64)</f>
        <v>46955.68</v>
      </c>
    </row>
    <row r="66" spans="2:5">
      <c r="B66" s="5" t="s">
        <v>59</v>
      </c>
      <c r="C66" s="6"/>
      <c r="D66" s="13"/>
      <c r="E66" s="5"/>
    </row>
    <row r="67" spans="2:5">
      <c r="B67" s="6" t="s">
        <v>60</v>
      </c>
      <c r="C67" s="6"/>
      <c r="D67" s="8"/>
      <c r="E67" s="10">
        <v>0</v>
      </c>
    </row>
    <row r="68" spans="2:5">
      <c r="B68" s="6" t="s">
        <v>61</v>
      </c>
      <c r="C68" s="6"/>
      <c r="D68" s="8"/>
      <c r="E68" s="23"/>
    </row>
    <row r="69" spans="2:5">
      <c r="B69" s="6" t="s">
        <v>62</v>
      </c>
      <c r="C69" s="6"/>
      <c r="D69" s="8"/>
      <c r="E69" s="23"/>
    </row>
    <row r="70" spans="2:5">
      <c r="B70" s="6" t="s">
        <v>63</v>
      </c>
      <c r="C70" s="6"/>
      <c r="D70" s="8"/>
      <c r="E70" s="23"/>
    </row>
    <row r="71" spans="2:5">
      <c r="B71" s="11" t="s">
        <v>64</v>
      </c>
      <c r="C71" s="6"/>
      <c r="D71" s="12"/>
      <c r="E71" s="24">
        <f>SUM(E68:E70)</f>
        <v>0</v>
      </c>
    </row>
    <row r="72" spans="2:5">
      <c r="B72" s="5" t="s">
        <v>65</v>
      </c>
      <c r="C72" s="6"/>
      <c r="D72" s="13"/>
      <c r="E72" s="5"/>
    </row>
    <row r="73" spans="2:5">
      <c r="B73" s="6" t="s">
        <v>66</v>
      </c>
      <c r="C73" s="8">
        <v>193295</v>
      </c>
      <c r="D73" s="8">
        <v>204083.98</v>
      </c>
      <c r="E73" s="10">
        <v>122262.37</v>
      </c>
    </row>
    <row r="74" spans="2:5">
      <c r="B74" s="6" t="s">
        <v>67</v>
      </c>
      <c r="C74" s="8">
        <v>55685</v>
      </c>
      <c r="D74" s="8">
        <v>58920.57</v>
      </c>
      <c r="E74" s="10">
        <v>33737.519999999997</v>
      </c>
    </row>
    <row r="75" spans="2:5">
      <c r="B75" s="6" t="s">
        <v>68</v>
      </c>
      <c r="C75" s="8">
        <v>15260</v>
      </c>
      <c r="D75" s="8">
        <v>16995.330000000002</v>
      </c>
      <c r="E75" s="21">
        <v>9740.2900000000009</v>
      </c>
    </row>
    <row r="76" spans="2:5">
      <c r="B76" s="6" t="s">
        <v>69</v>
      </c>
      <c r="C76" s="8"/>
      <c r="D76" s="8"/>
      <c r="E76" s="10"/>
    </row>
    <row r="77" spans="2:5">
      <c r="B77" s="6" t="s">
        <v>70</v>
      </c>
      <c r="C77" s="8"/>
      <c r="D77" s="8"/>
      <c r="E77" s="10"/>
    </row>
    <row r="78" spans="2:5">
      <c r="B78" s="11" t="s">
        <v>71</v>
      </c>
      <c r="C78" s="12">
        <f>SUM(C73:C77)</f>
        <v>264240</v>
      </c>
      <c r="D78" s="12">
        <f>SUM(D73:D77)</f>
        <v>279999.88</v>
      </c>
      <c r="E78" s="12">
        <f>SUM(E73:E77)</f>
        <v>165740.18</v>
      </c>
    </row>
    <row r="79" spans="2:5">
      <c r="B79" s="5" t="s">
        <v>72</v>
      </c>
      <c r="C79" s="6"/>
      <c r="D79" s="13"/>
      <c r="E79" s="5"/>
    </row>
    <row r="80" spans="2:5">
      <c r="B80" s="6" t="s">
        <v>73</v>
      </c>
      <c r="C80" s="6"/>
      <c r="D80" s="8"/>
      <c r="E80" s="6"/>
    </row>
    <row r="81" spans="2:5">
      <c r="B81" s="6" t="s">
        <v>74</v>
      </c>
      <c r="C81" s="6"/>
      <c r="D81" s="8"/>
      <c r="E81" s="21"/>
    </row>
    <row r="82" spans="2:5">
      <c r="B82" s="14" t="s">
        <v>75</v>
      </c>
      <c r="C82" s="6"/>
      <c r="D82" s="8"/>
      <c r="E82" s="21"/>
    </row>
    <row r="83" spans="2:5">
      <c r="B83" s="6" t="s">
        <v>76</v>
      </c>
      <c r="C83" s="6"/>
      <c r="D83" s="8"/>
      <c r="E83" s="21"/>
    </row>
    <row r="84" spans="2:5">
      <c r="B84" s="6" t="s">
        <v>77</v>
      </c>
      <c r="C84" s="8">
        <v>234.84</v>
      </c>
      <c r="D84" s="8">
        <v>234.81</v>
      </c>
      <c r="E84" s="21">
        <v>156.56</v>
      </c>
    </row>
    <row r="85" spans="2:5">
      <c r="B85" s="11" t="s">
        <v>78</v>
      </c>
      <c r="C85" s="8">
        <f>SUM(C84)</f>
        <v>234.84</v>
      </c>
      <c r="D85" s="12">
        <f>SUM(D82:D84)</f>
        <v>234.81</v>
      </c>
      <c r="E85" s="12">
        <f>SUM(E82:E84)</f>
        <v>156.56</v>
      </c>
    </row>
    <row r="86" spans="2:5">
      <c r="B86" s="6" t="s">
        <v>79</v>
      </c>
      <c r="C86" s="8"/>
      <c r="D86" s="8"/>
      <c r="E86" s="6"/>
    </row>
    <row r="87" spans="2:5">
      <c r="B87" s="6" t="s">
        <v>80</v>
      </c>
      <c r="C87" s="8">
        <v>2334.09</v>
      </c>
      <c r="D87" s="8">
        <v>2334.09</v>
      </c>
      <c r="E87" s="21">
        <v>1556.06</v>
      </c>
    </row>
    <row r="88" spans="2:5">
      <c r="B88" s="6" t="s">
        <v>81</v>
      </c>
      <c r="C88" s="8">
        <v>4450.8599999999997</v>
      </c>
      <c r="D88" s="8">
        <v>4450.8599999999997</v>
      </c>
      <c r="E88" s="21">
        <v>2967.24</v>
      </c>
    </row>
    <row r="89" spans="2:5">
      <c r="B89" s="6" t="s">
        <v>82</v>
      </c>
      <c r="C89" s="35">
        <v>4638</v>
      </c>
      <c r="D89" s="8">
        <v>6414.59</v>
      </c>
      <c r="E89" s="21">
        <v>4893.72</v>
      </c>
    </row>
    <row r="90" spans="2:5">
      <c r="B90" s="6" t="s">
        <v>83</v>
      </c>
      <c r="C90" s="8">
        <v>1020</v>
      </c>
      <c r="D90" s="8">
        <v>1124.4000000000001</v>
      </c>
      <c r="E90" s="21">
        <v>755.87</v>
      </c>
    </row>
    <row r="91" spans="2:5">
      <c r="B91" s="6" t="s">
        <v>84</v>
      </c>
      <c r="C91" s="8"/>
      <c r="D91" s="8"/>
      <c r="E91" s="21"/>
    </row>
    <row r="92" spans="2:5">
      <c r="B92" s="6" t="s">
        <v>85</v>
      </c>
      <c r="C92" s="8"/>
      <c r="D92" s="8"/>
      <c r="E92" s="21"/>
    </row>
    <row r="93" spans="2:5">
      <c r="B93" s="6" t="s">
        <v>86</v>
      </c>
      <c r="C93" s="8">
        <v>323</v>
      </c>
      <c r="D93" s="8"/>
      <c r="E93" s="21">
        <v>107.67</v>
      </c>
    </row>
    <row r="94" spans="2:5">
      <c r="B94" s="6" t="s">
        <v>87</v>
      </c>
      <c r="C94" s="8">
        <v>5120</v>
      </c>
      <c r="D94" s="8">
        <v>4807.47</v>
      </c>
      <c r="E94" s="21">
        <v>3382.79</v>
      </c>
    </row>
    <row r="95" spans="2:5">
      <c r="B95" s="11" t="s">
        <v>88</v>
      </c>
      <c r="C95" s="12">
        <f>SUM(C87:C94)</f>
        <v>17885.95</v>
      </c>
      <c r="D95" s="12">
        <f>SUM(D87:D94)</f>
        <v>19131.41</v>
      </c>
      <c r="E95" s="12">
        <f>SUM(E87:E94)</f>
        <v>13663.350000000002</v>
      </c>
    </row>
    <row r="96" spans="2:5">
      <c r="B96" s="6" t="s">
        <v>89</v>
      </c>
      <c r="C96" s="6"/>
      <c r="D96" s="8"/>
      <c r="E96" s="6"/>
    </row>
    <row r="97" spans="2:5">
      <c r="B97" s="6" t="s">
        <v>90</v>
      </c>
      <c r="C97" s="6"/>
      <c r="D97" s="8"/>
      <c r="E97" s="6"/>
    </row>
    <row r="98" spans="2:5">
      <c r="B98" s="6" t="s">
        <v>91</v>
      </c>
      <c r="C98" s="6"/>
      <c r="D98" s="8"/>
      <c r="E98" s="6"/>
    </row>
    <row r="99" spans="2:5">
      <c r="B99" s="5" t="s">
        <v>92</v>
      </c>
      <c r="C99" s="6"/>
      <c r="D99" s="13"/>
      <c r="E99" s="5"/>
    </row>
    <row r="100" spans="2:5">
      <c r="B100" s="5" t="s">
        <v>93</v>
      </c>
      <c r="C100" s="8">
        <v>2000</v>
      </c>
      <c r="D100" s="25">
        <v>-11045.97</v>
      </c>
      <c r="E100" s="25">
        <v>-66890.289999999994</v>
      </c>
    </row>
    <row r="101" spans="2:5">
      <c r="B101" s="5" t="s">
        <v>94</v>
      </c>
      <c r="C101" s="8"/>
      <c r="D101" s="13"/>
      <c r="E101" s="5"/>
    </row>
    <row r="102" spans="2:5">
      <c r="B102" s="5" t="s">
        <v>95</v>
      </c>
      <c r="C102" s="8"/>
      <c r="D102" s="13"/>
      <c r="E102" s="5"/>
    </row>
    <row r="103" spans="2:5">
      <c r="B103" s="14" t="s">
        <v>96</v>
      </c>
      <c r="C103" s="8"/>
      <c r="D103" s="18"/>
      <c r="E103" s="18"/>
    </row>
    <row r="104" spans="2:5">
      <c r="B104" s="5" t="s">
        <v>97</v>
      </c>
      <c r="C104" s="8"/>
      <c r="D104" s="13"/>
      <c r="E104" s="5"/>
    </row>
    <row r="105" spans="2:5">
      <c r="B105" s="48" t="s">
        <v>178</v>
      </c>
      <c r="C105" s="8">
        <v>3508</v>
      </c>
      <c r="D105" s="18">
        <v>3508</v>
      </c>
      <c r="E105" s="18">
        <v>2046</v>
      </c>
    </row>
    <row r="106" spans="2:5">
      <c r="B106" s="6" t="s">
        <v>179</v>
      </c>
      <c r="C106" s="8">
        <v>210</v>
      </c>
      <c r="D106" s="8">
        <v>210.2</v>
      </c>
      <c r="E106" s="22">
        <v>210.2</v>
      </c>
    </row>
    <row r="107" spans="2:5">
      <c r="B107" s="6" t="s">
        <v>98</v>
      </c>
      <c r="C107" s="8">
        <v>2900</v>
      </c>
      <c r="D107" s="8">
        <v>2847</v>
      </c>
      <c r="E107" s="26">
        <v>1895</v>
      </c>
    </row>
    <row r="108" spans="2:5">
      <c r="B108" s="6" t="s">
        <v>99</v>
      </c>
      <c r="C108" s="8">
        <v>310</v>
      </c>
      <c r="D108" s="8">
        <v>310</v>
      </c>
      <c r="E108" s="22">
        <v>310</v>
      </c>
    </row>
    <row r="109" spans="2:5">
      <c r="B109" s="6" t="s">
        <v>100</v>
      </c>
      <c r="C109" s="8">
        <v>0</v>
      </c>
      <c r="D109" s="8">
        <v>0</v>
      </c>
      <c r="E109" s="22">
        <v>60</v>
      </c>
    </row>
    <row r="110" spans="2:5">
      <c r="B110" s="6" t="s">
        <v>101</v>
      </c>
      <c r="C110" s="8">
        <v>2800</v>
      </c>
      <c r="D110" s="8">
        <v>2710</v>
      </c>
      <c r="E110" s="22">
        <v>2434</v>
      </c>
    </row>
    <row r="111" spans="2:5">
      <c r="B111" s="6" t="s">
        <v>102</v>
      </c>
      <c r="C111" s="8">
        <v>1700</v>
      </c>
      <c r="D111" s="8">
        <v>1452.55</v>
      </c>
      <c r="E111" s="27">
        <v>1049.1099999999999</v>
      </c>
    </row>
    <row r="112" spans="2:5">
      <c r="B112" s="6" t="s">
        <v>103</v>
      </c>
      <c r="C112" s="8"/>
      <c r="D112" s="8">
        <v>196.31</v>
      </c>
      <c r="E112" s="22"/>
    </row>
    <row r="113" spans="2:5">
      <c r="B113" s="6" t="s">
        <v>104</v>
      </c>
      <c r="C113" s="8">
        <v>200</v>
      </c>
      <c r="D113" s="8">
        <v>115.5</v>
      </c>
      <c r="E113" s="22">
        <v>111.5</v>
      </c>
    </row>
    <row r="114" spans="2:5">
      <c r="B114" s="6" t="s">
        <v>105</v>
      </c>
      <c r="C114" s="8">
        <v>2600</v>
      </c>
      <c r="D114" s="8">
        <v>2501.64</v>
      </c>
      <c r="E114" s="22">
        <v>1201.73</v>
      </c>
    </row>
    <row r="115" spans="2:5">
      <c r="B115" s="6" t="s">
        <v>106</v>
      </c>
      <c r="C115" s="8"/>
      <c r="D115" s="8">
        <v>67</v>
      </c>
      <c r="E115" s="22"/>
    </row>
    <row r="116" spans="2:5">
      <c r="B116" s="6" t="s">
        <v>107</v>
      </c>
      <c r="C116" s="8">
        <v>1250</v>
      </c>
      <c r="D116" s="8">
        <v>1201.51</v>
      </c>
      <c r="E116" s="22">
        <v>1208.93</v>
      </c>
    </row>
    <row r="117" spans="2:5">
      <c r="B117" s="6" t="s">
        <v>108</v>
      </c>
      <c r="C117" s="8">
        <v>300</v>
      </c>
      <c r="D117" s="8">
        <v>336.7</v>
      </c>
      <c r="E117" s="22">
        <v>221</v>
      </c>
    </row>
    <row r="118" spans="2:5">
      <c r="B118" s="6" t="s">
        <v>176</v>
      </c>
      <c r="C118" s="8">
        <v>100</v>
      </c>
      <c r="D118" s="8"/>
      <c r="E118" s="22">
        <v>25</v>
      </c>
    </row>
    <row r="119" spans="2:5">
      <c r="B119" s="6" t="s">
        <v>177</v>
      </c>
      <c r="C119" s="8">
        <v>100</v>
      </c>
      <c r="D119" s="8">
        <v>100</v>
      </c>
      <c r="E119" s="22">
        <v>58.38</v>
      </c>
    </row>
    <row r="120" spans="2:5">
      <c r="B120" s="6" t="s">
        <v>110</v>
      </c>
      <c r="C120" s="8">
        <v>300</v>
      </c>
      <c r="D120" s="8">
        <v>295</v>
      </c>
      <c r="E120" s="22"/>
    </row>
    <row r="121" spans="2:5">
      <c r="B121" s="6" t="s">
        <v>174</v>
      </c>
      <c r="C121" s="8">
        <v>200</v>
      </c>
      <c r="D121" s="8">
        <v>0</v>
      </c>
      <c r="E121" s="22"/>
    </row>
    <row r="122" spans="2:5">
      <c r="B122" s="47" t="s">
        <v>109</v>
      </c>
      <c r="C122" s="8">
        <v>150</v>
      </c>
      <c r="D122" s="8"/>
      <c r="E122" s="22">
        <v>40.57</v>
      </c>
    </row>
    <row r="123" spans="2:5">
      <c r="B123" s="6" t="s">
        <v>111</v>
      </c>
      <c r="C123" s="8">
        <v>500</v>
      </c>
      <c r="D123" s="8">
        <v>500</v>
      </c>
      <c r="E123" s="22">
        <v>950</v>
      </c>
    </row>
    <row r="124" spans="2:5">
      <c r="B124" s="6" t="s">
        <v>175</v>
      </c>
      <c r="C124" s="12"/>
      <c r="D124" s="28">
        <v>875</v>
      </c>
      <c r="E124" s="28">
        <v>522</v>
      </c>
    </row>
    <row r="125" spans="2:5">
      <c r="B125" s="11" t="s">
        <v>112</v>
      </c>
      <c r="C125" s="28">
        <f>SUM(C105:C124)</f>
        <v>17128</v>
      </c>
      <c r="D125" s="28">
        <f>SUM(D105:D124)</f>
        <v>17226.41</v>
      </c>
      <c r="E125" s="28">
        <f>SUM(E105:E124)</f>
        <v>12343.419999999998</v>
      </c>
    </row>
    <row r="126" spans="2:5" ht="15.75">
      <c r="B126" s="15" t="s">
        <v>113</v>
      </c>
      <c r="C126" s="29">
        <f>C35+C65+C78+C85+C95+C100+C125+C36</f>
        <v>1656752.79</v>
      </c>
      <c r="D126" s="29">
        <f>D35+D36+D65+D78+D85+D95+D100+D125</f>
        <v>1557729.4400000002</v>
      </c>
      <c r="E126" s="29">
        <f>E35+E36+E65+E78+E85+E95+E100+E125</f>
        <v>1054607.55</v>
      </c>
    </row>
    <row r="127" spans="2:5" ht="18">
      <c r="B127" s="4" t="s">
        <v>114</v>
      </c>
      <c r="C127" s="6"/>
      <c r="D127" s="17"/>
      <c r="E127" s="4"/>
    </row>
    <row r="128" spans="2:5" ht="18">
      <c r="B128" s="4" t="s">
        <v>115</v>
      </c>
      <c r="C128" s="30">
        <f>C32-C126</f>
        <v>133486.20999999996</v>
      </c>
      <c r="D128" s="30">
        <f>D32-D126</f>
        <v>142118.91999999969</v>
      </c>
      <c r="E128" s="30">
        <f>E32-E126</f>
        <v>136974.5299999998</v>
      </c>
    </row>
    <row r="129" spans="2:5" ht="18">
      <c r="B129" s="4" t="s">
        <v>116</v>
      </c>
      <c r="C129" s="6"/>
      <c r="D129" s="17"/>
      <c r="E129" s="4"/>
    </row>
    <row r="130" spans="2:5">
      <c r="B130" s="5" t="s">
        <v>117</v>
      </c>
      <c r="C130" s="6"/>
      <c r="D130" s="13"/>
      <c r="E130" s="5"/>
    </row>
    <row r="131" spans="2:5">
      <c r="B131" s="5" t="s">
        <v>118</v>
      </c>
      <c r="C131" s="6"/>
      <c r="D131" s="13"/>
      <c r="E131" s="5"/>
    </row>
    <row r="132" spans="2:5">
      <c r="B132" s="5" t="s">
        <v>119</v>
      </c>
      <c r="C132" s="6"/>
      <c r="D132" s="13"/>
      <c r="E132" s="5"/>
    </row>
    <row r="133" spans="2:5">
      <c r="B133" s="6" t="s">
        <v>120</v>
      </c>
      <c r="C133" s="6"/>
      <c r="D133" s="8"/>
      <c r="E133" s="6"/>
    </row>
    <row r="134" spans="2:5">
      <c r="B134" s="6" t="s">
        <v>121</v>
      </c>
      <c r="C134" s="6"/>
      <c r="D134" s="8"/>
      <c r="E134" s="6"/>
    </row>
    <row r="135" spans="2:5">
      <c r="B135" s="6" t="s">
        <v>122</v>
      </c>
      <c r="C135" s="6"/>
      <c r="D135" s="8"/>
      <c r="E135" s="6"/>
    </row>
    <row r="136" spans="2:5">
      <c r="B136" s="6" t="s">
        <v>123</v>
      </c>
      <c r="C136" s="6"/>
      <c r="D136" s="8"/>
      <c r="E136" s="6"/>
    </row>
    <row r="137" spans="2:5">
      <c r="B137" s="6" t="s">
        <v>124</v>
      </c>
      <c r="C137" s="6"/>
      <c r="D137" s="8"/>
      <c r="E137" s="6"/>
    </row>
    <row r="138" spans="2:5">
      <c r="B138" s="6" t="s">
        <v>125</v>
      </c>
      <c r="C138" s="8"/>
      <c r="D138" s="8"/>
      <c r="E138" s="6"/>
    </row>
    <row r="139" spans="2:5">
      <c r="B139" s="6" t="s">
        <v>126</v>
      </c>
      <c r="C139" s="8"/>
      <c r="D139" s="8"/>
      <c r="E139" s="6"/>
    </row>
    <row r="140" spans="2:5">
      <c r="B140" s="48" t="s">
        <v>180</v>
      </c>
      <c r="C140" s="8"/>
      <c r="D140" s="8">
        <v>14286.47</v>
      </c>
      <c r="E140" s="10">
        <v>0</v>
      </c>
    </row>
    <row r="141" spans="2:5">
      <c r="B141" s="6" t="s">
        <v>127</v>
      </c>
      <c r="C141" s="8"/>
      <c r="D141" s="8"/>
      <c r="E141" s="10"/>
    </row>
    <row r="142" spans="2:5">
      <c r="B142" s="6" t="s">
        <v>128</v>
      </c>
      <c r="C142" s="8">
        <v>60</v>
      </c>
      <c r="D142" s="8">
        <v>86.81</v>
      </c>
      <c r="E142" s="10">
        <v>50</v>
      </c>
    </row>
    <row r="143" spans="2:5">
      <c r="B143" s="11" t="s">
        <v>129</v>
      </c>
      <c r="C143" s="8">
        <f>SUM(C142)</f>
        <v>60</v>
      </c>
      <c r="D143" s="12">
        <f>SUM(D139:D142)</f>
        <v>14373.279999999999</v>
      </c>
      <c r="E143" s="12">
        <f>SUM(E139:E142)</f>
        <v>50</v>
      </c>
    </row>
    <row r="144" spans="2:5">
      <c r="B144" s="5" t="s">
        <v>130</v>
      </c>
      <c r="C144" s="8"/>
      <c r="D144" s="13"/>
      <c r="E144" s="5"/>
    </row>
    <row r="145" spans="2:5">
      <c r="B145" s="6" t="s">
        <v>131</v>
      </c>
      <c r="C145" s="8"/>
      <c r="D145" s="8"/>
      <c r="E145" s="6"/>
    </row>
    <row r="146" spans="2:5">
      <c r="B146" s="6" t="s">
        <v>132</v>
      </c>
      <c r="C146" s="8">
        <v>0</v>
      </c>
      <c r="D146" s="8">
        <v>-98.4</v>
      </c>
      <c r="E146" s="8">
        <v>0</v>
      </c>
    </row>
    <row r="147" spans="2:5">
      <c r="B147" s="6" t="s">
        <v>133</v>
      </c>
      <c r="C147" s="8"/>
      <c r="D147" s="8">
        <v>-68.010000000000005</v>
      </c>
      <c r="E147" s="8">
        <v>0</v>
      </c>
    </row>
    <row r="148" spans="2:5">
      <c r="B148" s="6" t="s">
        <v>134</v>
      </c>
      <c r="C148" s="8"/>
      <c r="D148" s="8"/>
      <c r="E148" s="8">
        <v>0</v>
      </c>
    </row>
    <row r="149" spans="2:5">
      <c r="B149" s="6" t="s">
        <v>135</v>
      </c>
      <c r="C149" s="8">
        <v>-200</v>
      </c>
      <c r="D149" s="8">
        <v>-433.3</v>
      </c>
      <c r="E149" s="8">
        <v>199.2</v>
      </c>
    </row>
    <row r="150" spans="2:5">
      <c r="B150" s="6" t="s">
        <v>136</v>
      </c>
      <c r="C150" s="8"/>
      <c r="D150" s="8"/>
      <c r="E150" s="8"/>
    </row>
    <row r="151" spans="2:5">
      <c r="B151" s="6" t="s">
        <v>137</v>
      </c>
      <c r="C151" s="8"/>
      <c r="D151" s="8"/>
      <c r="E151" s="8"/>
    </row>
    <row r="152" spans="2:5">
      <c r="B152" s="6" t="s">
        <v>138</v>
      </c>
      <c r="C152" s="8"/>
      <c r="D152" s="8"/>
      <c r="E152" s="8"/>
    </row>
    <row r="153" spans="2:5">
      <c r="B153" s="11" t="s">
        <v>139</v>
      </c>
      <c r="C153" s="12">
        <f>SUM(C146:C151)</f>
        <v>-200</v>
      </c>
      <c r="D153" s="24">
        <f>SUM(D146:D151)</f>
        <v>-599.71</v>
      </c>
      <c r="E153" s="24">
        <f>SUM(E146:E152)</f>
        <v>199.2</v>
      </c>
    </row>
    <row r="154" spans="2:5">
      <c r="B154" s="5" t="s">
        <v>140</v>
      </c>
      <c r="C154" s="8"/>
      <c r="D154" s="13"/>
      <c r="E154" s="11"/>
    </row>
    <row r="155" spans="2:5" ht="20.25">
      <c r="B155" s="2" t="s">
        <v>141</v>
      </c>
      <c r="C155" s="13">
        <f>C143+C153</f>
        <v>-140</v>
      </c>
      <c r="D155" s="31">
        <f>D143+D153</f>
        <v>13773.57</v>
      </c>
      <c r="E155" s="31">
        <f>E143+E153</f>
        <v>249.2</v>
      </c>
    </row>
    <row r="156" spans="2:5" ht="18">
      <c r="B156" s="4" t="s">
        <v>142</v>
      </c>
      <c r="C156" s="6"/>
      <c r="D156" s="17"/>
      <c r="E156" s="4"/>
    </row>
    <row r="157" spans="2:5" ht="18">
      <c r="B157" s="4" t="s">
        <v>143</v>
      </c>
      <c r="C157" s="6"/>
      <c r="D157" s="17"/>
      <c r="E157" s="4"/>
    </row>
    <row r="158" spans="2:5">
      <c r="B158" s="6" t="s">
        <v>144</v>
      </c>
      <c r="C158" s="6"/>
      <c r="D158" s="8"/>
      <c r="E158" s="6"/>
    </row>
    <row r="159" spans="2:5">
      <c r="B159" s="6" t="s">
        <v>145</v>
      </c>
      <c r="C159" s="6"/>
      <c r="D159" s="8"/>
      <c r="E159" s="10"/>
    </row>
    <row r="160" spans="2:5">
      <c r="B160" s="14" t="s">
        <v>146</v>
      </c>
      <c r="C160" s="6"/>
      <c r="D160" s="8"/>
      <c r="E160" s="10"/>
    </row>
    <row r="161" spans="2:5">
      <c r="B161" s="6" t="s">
        <v>147</v>
      </c>
      <c r="C161" s="6"/>
      <c r="D161" s="8"/>
      <c r="E161" s="10"/>
    </row>
    <row r="162" spans="2:5">
      <c r="B162" s="6" t="s">
        <v>148</v>
      </c>
      <c r="C162" s="6"/>
      <c r="D162" s="8"/>
      <c r="E162" s="10"/>
    </row>
    <row r="163" spans="2:5" ht="15.75">
      <c r="B163" s="32" t="s">
        <v>149</v>
      </c>
      <c r="C163" s="6"/>
      <c r="D163" s="31">
        <f>SUM(D158:D162)</f>
        <v>0</v>
      </c>
      <c r="E163" s="31">
        <f>SUM(E158:E162)</f>
        <v>0</v>
      </c>
    </row>
    <row r="164" spans="2:5" ht="18">
      <c r="B164" s="4" t="s">
        <v>150</v>
      </c>
      <c r="C164" s="6"/>
      <c r="D164" s="17"/>
      <c r="E164" s="4"/>
    </row>
    <row r="165" spans="2:5">
      <c r="B165" s="6" t="s">
        <v>151</v>
      </c>
      <c r="C165" s="6"/>
      <c r="D165" s="8"/>
      <c r="E165" s="6"/>
    </row>
    <row r="166" spans="2:5">
      <c r="B166" s="6" t="s">
        <v>152</v>
      </c>
      <c r="C166" s="6"/>
      <c r="D166" s="8"/>
      <c r="E166" s="8"/>
    </row>
    <row r="167" spans="2:5">
      <c r="B167" s="6" t="s">
        <v>153</v>
      </c>
      <c r="C167" s="6"/>
      <c r="D167" s="8"/>
      <c r="E167" s="8"/>
    </row>
    <row r="168" spans="2:5">
      <c r="B168" s="11" t="s">
        <v>154</v>
      </c>
      <c r="C168" s="6"/>
      <c r="D168" s="12">
        <f>SUM(D166:D167)</f>
        <v>0</v>
      </c>
      <c r="E168" s="12">
        <f>SUM(E166:E167)</f>
        <v>0</v>
      </c>
    </row>
    <row r="169" spans="2:5">
      <c r="B169" s="6" t="s">
        <v>155</v>
      </c>
      <c r="C169" s="6"/>
      <c r="D169" s="8"/>
      <c r="E169" s="8"/>
    </row>
    <row r="170" spans="2:5">
      <c r="B170" s="6" t="s">
        <v>156</v>
      </c>
      <c r="C170" s="6"/>
      <c r="D170" s="8"/>
      <c r="E170" s="8"/>
    </row>
    <row r="171" spans="2:5">
      <c r="B171" s="6" t="s">
        <v>157</v>
      </c>
      <c r="C171" s="6"/>
      <c r="D171" s="8"/>
      <c r="E171" s="6"/>
    </row>
    <row r="172" spans="2:5">
      <c r="B172" s="6" t="s">
        <v>158</v>
      </c>
      <c r="C172" s="6"/>
      <c r="D172" s="8"/>
      <c r="E172" s="8"/>
    </row>
    <row r="173" spans="2:5">
      <c r="B173" s="11" t="s">
        <v>159</v>
      </c>
      <c r="C173" s="6"/>
      <c r="D173" s="7">
        <f>SUM(D170:D172)</f>
        <v>0</v>
      </c>
      <c r="E173" s="7">
        <f>SUM(E170:E172)</f>
        <v>0</v>
      </c>
    </row>
    <row r="174" spans="2:5" ht="15.75">
      <c r="B174" s="32" t="s">
        <v>160</v>
      </c>
      <c r="C174" s="6"/>
      <c r="D174" s="33">
        <f>D168-D173</f>
        <v>0</v>
      </c>
      <c r="E174" s="33">
        <f>E168-E173</f>
        <v>0</v>
      </c>
    </row>
    <row r="175" spans="2:5" ht="18">
      <c r="B175" s="4" t="s">
        <v>161</v>
      </c>
      <c r="C175" s="34">
        <f>C128+C155+C174+C163</f>
        <v>133346.20999999996</v>
      </c>
      <c r="D175" s="34">
        <f>D128+D155+D174+D163</f>
        <v>155892.4899999997</v>
      </c>
      <c r="E175" s="34">
        <f>E128+E155+E174+E163</f>
        <v>137223.72999999981</v>
      </c>
    </row>
    <row r="176" spans="2:5">
      <c r="B176" s="6" t="s">
        <v>162</v>
      </c>
      <c r="C176" s="6"/>
      <c r="D176" s="8"/>
      <c r="E176" s="6"/>
    </row>
    <row r="177" spans="2:9">
      <c r="B177" s="6" t="s">
        <v>163</v>
      </c>
      <c r="C177" s="6"/>
      <c r="D177" s="8"/>
      <c r="E177" s="6"/>
    </row>
    <row r="178" spans="2:9">
      <c r="B178" s="6" t="s">
        <v>164</v>
      </c>
      <c r="C178" s="6"/>
      <c r="D178" s="8"/>
      <c r="E178" s="6"/>
    </row>
    <row r="179" spans="2:9">
      <c r="B179" s="6" t="s">
        <v>165</v>
      </c>
      <c r="C179" s="8">
        <v>32885</v>
      </c>
      <c r="D179" s="8">
        <v>43218</v>
      </c>
      <c r="E179" s="35"/>
    </row>
    <row r="180" spans="2:9">
      <c r="B180" s="6" t="s">
        <v>166</v>
      </c>
      <c r="C180" s="8">
        <v>6237</v>
      </c>
      <c r="D180" s="8">
        <v>6081</v>
      </c>
      <c r="E180" s="35"/>
    </row>
    <row r="181" spans="2:9">
      <c r="B181" s="6" t="s">
        <v>167</v>
      </c>
      <c r="C181" s="6"/>
      <c r="D181" s="8"/>
      <c r="E181" s="36"/>
    </row>
    <row r="182" spans="2:9">
      <c r="B182" s="6" t="s">
        <v>168</v>
      </c>
      <c r="C182" s="6"/>
      <c r="D182" s="8"/>
      <c r="E182" s="8"/>
    </row>
    <row r="183" spans="2:9" ht="18">
      <c r="B183" s="37" t="s">
        <v>169</v>
      </c>
      <c r="C183" s="38">
        <f>C175-C179-C180-C182</f>
        <v>94224.209999999963</v>
      </c>
      <c r="D183" s="39">
        <f>D175-D179-D180-D182</f>
        <v>106593.4899999997</v>
      </c>
      <c r="E183" s="39">
        <f>E175-E179-E180-E182</f>
        <v>137223.72999999981</v>
      </c>
      <c r="F183" s="40"/>
      <c r="G183" s="40"/>
      <c r="H183" s="40"/>
      <c r="I183" s="40"/>
    </row>
    <row r="184" spans="2:9">
      <c r="B184" s="53" t="s">
        <v>186</v>
      </c>
      <c r="C184" s="42"/>
      <c r="D184" s="42"/>
    </row>
    <row r="185" spans="2:9">
      <c r="B185" s="43"/>
      <c r="C185" s="44"/>
      <c r="D185" s="44"/>
      <c r="E185" s="44"/>
    </row>
    <row r="186" spans="2:9">
      <c r="B186" s="45"/>
      <c r="C186" s="45"/>
      <c r="D186" s="45"/>
    </row>
    <row r="187" spans="2:9">
      <c r="B187" s="46"/>
      <c r="C187" s="46"/>
      <c r="D187" s="46"/>
    </row>
    <row r="188" spans="2:9">
      <c r="B188" s="45"/>
      <c r="C188" s="45"/>
      <c r="D188" s="45"/>
    </row>
    <row r="189" spans="2:9">
      <c r="B189" s="45"/>
      <c r="C189" s="45"/>
      <c r="D189" s="45"/>
    </row>
    <row r="190" spans="2:9">
      <c r="B190" s="45"/>
      <c r="C190" s="45"/>
      <c r="D190" s="45"/>
    </row>
    <row r="191" spans="2:9">
      <c r="B191" s="45"/>
      <c r="C191" s="45"/>
      <c r="D191" s="45"/>
    </row>
    <row r="192" spans="2:9">
      <c r="B192" s="45"/>
      <c r="C192" s="45"/>
      <c r="D192" s="45"/>
    </row>
    <row r="193" spans="2:4">
      <c r="B193" s="45"/>
      <c r="C193" s="45"/>
      <c r="D193" s="45"/>
    </row>
    <row r="194" spans="2:4">
      <c r="B194" s="45"/>
      <c r="C194" s="45"/>
      <c r="D194" s="45"/>
    </row>
    <row r="195" spans="2:4">
      <c r="B195" s="44"/>
      <c r="C195" s="44"/>
      <c r="D195" s="44"/>
    </row>
    <row r="196" spans="2:4">
      <c r="B196" s="44"/>
      <c r="C196" s="44"/>
      <c r="D196" s="44"/>
    </row>
    <row r="197" spans="2:4">
      <c r="B197" s="44"/>
      <c r="C197" s="44"/>
      <c r="D197" s="44"/>
    </row>
  </sheetData>
  <pageMargins left="0.74803149606299213" right="0.74803149606299213" top="0.98425196850393704" bottom="0.98425196850393704" header="0.51181102362204722" footer="0.51181102362204722"/>
  <pageSetup paperSize="9" firstPageNumber="6" orientation="landscape" useFirstPageNumber="1" horizontalDpi="300" verticalDpi="300" r:id="rId1"/>
  <headerFooter alignWithMargins="0">
    <oddHeader xml:space="preserve">&amp;C&amp;"Arial,Grassetto"AZIENDA FARMACEUTICA MUNICIPALIZZATA - BUSTO GAROLFO
BILANCIO PREVENTIVO 2018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PREVENTIVO 2018 (2)</vt:lpstr>
      <vt:lpstr>PREVENTIVO 2018</vt:lpstr>
      <vt:lpstr>Foglio1</vt:lpstr>
      <vt:lpstr>'PREVENTIVO 2018'!Area_stampa</vt:lpstr>
      <vt:lpstr>'PREVENTIVO 2018 (2)'!Area_stampa</vt:lpstr>
      <vt:lpstr>'PREVENTIVO 2018'!Titoli_stampa</vt:lpstr>
      <vt:lpstr>'PREVENTIVO 2018 (2)'!Titoli_stampa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2017-09-26T13:38:17Z</cp:lastPrinted>
  <dcterms:created xsi:type="dcterms:W3CDTF">2016-09-26T12:50:54Z</dcterms:created>
  <dcterms:modified xsi:type="dcterms:W3CDTF">2017-10-13T16:11:06Z</dcterms:modified>
</cp:coreProperties>
</file>